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
    </mc:Choice>
  </mc:AlternateContent>
  <bookViews>
    <workbookView xWindow="-120" yWindow="-120" windowWidth="20736"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CO36" i="10"/>
  <c r="BW36" i="10"/>
  <c r="AM36" i="10"/>
  <c r="C36" i="10"/>
  <c r="CO35" i="10"/>
  <c r="BW35" i="10"/>
  <c r="AM35" i="10"/>
  <c r="CO34" i="10"/>
  <c r="BW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BE37" i="10" s="1"/>
  <c r="BE38" i="10" s="1"/>
</calcChain>
</file>

<file path=xl/sharedStrings.xml><?xml version="1.0" encoding="utf-8"?>
<sst xmlns="http://schemas.openxmlformats.org/spreadsheetml/2006/main" count="1131" uniqueCount="601">
  <si>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</si>
  <si>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</si>
  <si>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</si>
  <si>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</si>
  <si>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</si>
  <si>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</si>
  <si>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</si>
  <si>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</si>
  <si>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</si>
  <si>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</si>
  <si>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</si>
  <si>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</si>
  <si>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</si>
  <si>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</si>
  <si>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</si>
  <si>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</si>
  <si>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</si>
  <si>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</si>
  <si>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</si>
  <si>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</si>
  <si>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</si>
  <si>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</si>
  <si>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</si>
  <si>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</si>
  <si>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</si>
  <si>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</si>
  <si>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</si>
  <si>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</si>
  <si>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</si>
  <si>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</si>
  <si>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</si>
  <si>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</si>
  <si>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</si>
  <si>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</si>
  <si>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</si>
  <si>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</si>
  <si>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</si>
  <si>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</si>
  <si>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</si>
  <si>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</si>
  <si>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</si>
  <si>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</si>
  <si>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</si>
  <si>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</si>
  <si>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</si>
  <si>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</si>
  <si>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</si>
  <si>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</si>
  <si>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</si>
  <si>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</si>
  <si>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</si>
  <si>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</si>
  <si>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</si>
  <si>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</si>
  <si>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</si>
  <si>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</si>
  <si>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</si>
  <si>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</si>
  <si>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</si>
  <si>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</si>
  <si>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</si>
  <si>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</si>
  <si>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</si>
  <si>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</si>
  <si>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</si>
  <si>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</si>
  <si>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</si>
  <si>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</si>
  <si>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</si>
  <si>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</si>
  <si>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</si>
  <si>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</si>
  <si>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</si>
  <si>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</si>
  <si>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</si>
  <si>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</si>
  <si>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</si>
  <si>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</si>
  <si>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</si>
  <si>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</si>
  <si>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</si>
  <si>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</si>
  <si>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</si>
  <si>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</si>
  <si>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</si>
  <si>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</si>
  <si>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</si>
  <si>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</si>
  <si>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</si>
  <si>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</si>
  <si>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</si>
  <si>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</si>
  <si>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</si>
  <si>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</si>
  <si>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</si>
  <si>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</si>
  <si>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</si>
  <si>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</si>
  <si>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</si>
  <si>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</si>
  <si>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</si>
  <si>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</si>
  <si>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</si>
  <si>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</si>
  <si>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</si>
  <si>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</si>
  <si>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</si>
  <si>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</si>
  <si>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</si>
  <si>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</si>
  <si>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</si>
  <si>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</si>
  <si>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</si>
  <si>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</si>
  <si>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</si>
  <si>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</si>
  <si>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</si>
  <si>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</si>
  <si>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</si>
  <si>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</si>
  <si>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</si>
  <si>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</si>
  <si>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</si>
  <si>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</si>
  <si>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</si>
  <si>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</si>
  <si>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</si>
  <si>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</si>
  <si>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</si>
  <si>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</si>
  <si>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</si>
  <si>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</si>
  <si>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</si>
  <si>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</si>
  <si>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</si>
  <si>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</si>
  <si>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</si>
  <si>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</si>
  <si>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</si>
  <si>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</si>
  <si>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</si>
  <si>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</si>
  <si>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</si>
  <si>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</si>
  <si>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</si>
  <si>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</si>
  <si>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</si>
  <si>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</si>
  <si>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</si>
  <si>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</si>
  <si>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</si>
  <si>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</si>
  <si>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</si>
  <si>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</si>
  <si>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</si>
  <si>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</si>
  <si>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</si>
  <si>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</si>
  <si>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</si>
  <si>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</si>
  <si>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</si>
  <si>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</si>
  <si>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</si>
  <si>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</si>
  <si>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</si>
  <si>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</si>
  <si>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</si>
  <si>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</si>
  <si>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</si>
  <si>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</si>
  <si>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</si>
  <si>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</si>
  <si>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</si>
  <si>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</si>
  <si>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</si>
  <si>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</si>
  <si>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</si>
  <si>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</si>
  <si>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</si>
  <si>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</si>
  <si>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</si>
  <si>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</si>
  <si>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</si>
  <si>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</si>
  <si>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</si>
  <si>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</si>
  <si>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</si>
  <si>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</si>
  <si>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</si>
  <si>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</si>
  <si>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</si>
  <si>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</si>
  <si>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</si>
  <si>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</si>
  <si>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</si>
  <si>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</si>
  <si>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</si>
  <si>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</si>
  <si>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</si>
  <si>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</si>
  <si>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</si>
  <si>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</si>
  <si>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</si>
  <si>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</si>
  <si>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</si>
  <si>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</si>
  <si>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</si>
  <si>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</si>
  <si>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</si>
  <si>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</si>
  <si>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</si>
  <si>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</si>
  <si>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</si>
  <si>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</si>
  <si>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</si>
  <si>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</si>
  <si>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鳥取県若桜町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</si>
  <si>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</si>
  <si>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</si>
  <si>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</si>
  <si>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</si>
  <si>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</si>
  <si>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</si>
  <si>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</si>
  <si>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</si>
  <si>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</si>
  <si>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</si>
  <si>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</si>
  <si>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</si>
  <si>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</si>
  <si>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</si>
  <si>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</si>
  <si>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</si>
  <si>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</si>
  <si>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</si>
  <si>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</si>
  <si>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</si>
  <si>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</si>
  <si>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</si>
  <si>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</si>
  <si>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</si>
  <si>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</si>
  <si>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</si>
  <si>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</si>
  <si>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</si>
  <si>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</si>
  <si>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</si>
  <si>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</si>
  <si>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</si>
  <si>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</si>
  <si>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</si>
  <si>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</si>
  <si>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</si>
  <si>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</si>
  <si>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</si>
  <si>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</si>
  <si>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</si>
  <si>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</si>
  <si>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</si>
  <si>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</si>
  <si>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</si>
  <si>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</si>
  <si>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</si>
  <si>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</si>
  <si>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</si>
  <si>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</si>
  <si>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</si>
  <si>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</si>
  <si>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</si>
  <si>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</si>
  <si>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</si>
  <si>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</si>
  <si>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</si>
  <si>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</si>
  <si>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</si>
  <si>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</si>
  <si>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</si>
  <si>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</si>
  <si>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</si>
  <si>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</si>
  <si>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</si>
  <si>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</si>
  <si>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</si>
  <si>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</si>
  <si>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</si>
  <si>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</si>
  <si>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</si>
  <si>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</si>
  <si>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</si>
  <si>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</si>
  <si>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</si>
  <si>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</si>
  <si>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</si>
  <si>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</si>
  <si>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</si>
  <si>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</si>
  <si>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</si>
  <si>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</si>
  <si>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</si>
  <si>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</si>
  <si>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</si>
  <si>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</si>
  <si>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</si>
  <si>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</si>
  <si>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</si>
  <si>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</si>
  <si>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</si>
  <si>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</si>
  <si>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</si>
  <si>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</si>
  <si>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</si>
  <si>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</si>
  <si>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</si>
  <si>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</si>
  <si>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</si>
  <si>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</si>
  <si>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</si>
  <si>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</si>
  <si>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</si>
  <si>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</si>
  <si>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</si>
  <si>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</si>
  <si>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</si>
  <si>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</si>
  <si>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</si>
  <si>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</si>
  <si>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</si>
  <si>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</si>
  <si>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</si>
  <si>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</si>
  <si>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</si>
  <si>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</si>
  <si>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</si>
  <si>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</si>
  <si>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</si>
  <si>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</si>
  <si>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</si>
  <si>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</si>
  <si>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</si>
  <si>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</si>
  <si>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</si>
  <si>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</si>
  <si>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</si>
  <si>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</si>
  <si>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</si>
  <si>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</si>
  <si>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</si>
  <si>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</si>
  <si>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</si>
  <si>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</si>
  <si>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</si>
  <si>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</si>
  <si>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</si>
  <si>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</si>
  <si>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</si>
  <si>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</si>
  <si>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</si>
  <si>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</si>
  <si>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</si>
  <si>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</si>
  <si>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</si>
  <si>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</si>
  <si>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</si>
  <si>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</si>
  <si>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</si>
  <si>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</si>
  <si>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</si>
  <si>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</si>
  <si>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鳥取県若桜町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</si>
  <si>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</si>
  <si>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</si>
  <si>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</si>
  <si>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</si>
  <si>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</si>
  <si>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</si>
  <si>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</si>
  <si>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</si>
  <si>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</si>
  <si>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</si>
  <si>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</si>
  <si>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</si>
  <si>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</si>
  <si>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</si>
  <si>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</si>
  <si>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</si>
  <si>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</si>
  <si>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</si>
  <si>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</si>
  <si>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</si>
  <si>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</si>
  <si>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</si>
  <si>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</si>
  <si>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</si>
  <si>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</si>
  <si>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</si>
  <si>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</si>
  <si>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</si>
  <si>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</si>
  <si>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</si>
  <si>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</si>
  <si>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</si>
  <si>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</si>
  <si>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</si>
  <si>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</si>
  <si>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</si>
  <si>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</si>
  <si>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</si>
  <si>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</si>
  <si>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</si>
  <si>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</si>
  <si>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t>
    <phoneticPr fontId="5"/>
  </si>
  <si>
    <t>法非適用企業</t>
    <phoneticPr fontId="5"/>
  </si>
  <si>
    <t>農業集落排水事業</t>
    <phoneticPr fontId="5"/>
  </si>
  <si>
    <t>-</t>
    <phoneticPr fontId="5"/>
  </si>
  <si>
    <t>法非適用企業</t>
    <phoneticPr fontId="5"/>
  </si>
  <si>
    <t>索道事業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</si>
  <si>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</si>
  <si>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</si>
  <si>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</si>
  <si>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</si>
  <si>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</si>
  <si>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</si>
  <si>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</si>
  <si>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</si>
  <si>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</si>
  <si>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</si>
  <si>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</si>
  <si>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</si>
  <si>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</si>
  <si>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</si>
  <si>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</si>
  <si>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</si>
  <si>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</si>
  <si>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</si>
  <si>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</si>
  <si>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</si>
  <si>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</si>
  <si>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</si>
  <si>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</si>
  <si>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</si>
  <si>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</si>
  <si>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</si>
  <si>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</si>
  <si>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</si>
  <si>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</si>
  <si>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</si>
  <si>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</si>
  <si>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</si>
  <si>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</si>
  <si>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</si>
  <si>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</si>
  <si>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</si>
  <si>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</si>
  <si>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</si>
  <si>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</si>
  <si>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</si>
  <si>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</si>
  <si>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</si>
  <si>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</si>
  <si>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</si>
  <si>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</si>
  <si>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</si>
  <si>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</si>
  <si>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</si>
  <si>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</si>
  <si>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</si>
  <si>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</si>
  <si>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</si>
  <si>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</si>
  <si>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</si>
  <si>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</si>
  <si>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</si>
  <si>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</si>
  <si>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</si>
  <si>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</si>
  <si>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</si>
  <si>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</si>
  <si>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</si>
  <si>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</si>
  <si>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</si>
  <si>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</si>
  <si>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</si>
  <si>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</si>
  <si>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索道事業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</si>
  <si>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</si>
  <si>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</si>
  <si>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</si>
  <si>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</si>
  <si>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</si>
  <si>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</si>
  <si>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</si>
  <si>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</si>
  <si>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</si>
  <si>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</si>
  <si>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</si>
  <si>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</si>
  <si>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</si>
  <si>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</si>
  <si>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</si>
  <si>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</si>
  <si>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</si>
  <si>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</si>
  <si>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</si>
  <si>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</si>
  <si>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</si>
  <si>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</si>
  <si>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</si>
  <si>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</si>
  <si>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</si>
  <si>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</si>
  <si>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</si>
  <si>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</si>
  <si>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</si>
  <si>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</si>
  <si>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</si>
  <si>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</si>
  <si>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</si>
  <si>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</si>
  <si>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</si>
  <si>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</si>
  <si>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</si>
  <si>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</si>
  <si>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</si>
  <si>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</si>
  <si>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</si>
  <si>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</si>
  <si>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</si>
  <si>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</si>
  <si>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</si>
  <si>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</si>
  <si>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</si>
  <si>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</si>
  <si>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</si>
  <si>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</si>
  <si>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</si>
  <si>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</si>
  <si>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</si>
  <si>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</si>
  <si>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</si>
  <si>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</si>
  <si>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</si>
  <si>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</si>
  <si>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</si>
  <si>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</si>
  <si>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</si>
  <si>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</si>
  <si>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</si>
  <si>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</si>
  <si>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</si>
  <si>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</si>
  <si>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</si>
  <si>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</si>
  <si>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</si>
  <si>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</si>
  <si>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</si>
  <si>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</si>
  <si>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</si>
  <si>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</si>
  <si>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</si>
  <si>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</si>
  <si>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</si>
  <si>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</si>
  <si>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</si>
  <si>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</si>
  <si>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</si>
  <si>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</si>
  <si>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</si>
  <si>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2.86</t>
  </si>
  <si>
    <t>▲ 3.08</t>
  </si>
  <si>
    <t>一般会計</t>
  </si>
  <si>
    <t>介護保険事業</t>
  </si>
  <si>
    <t>赤松団地造成事業</t>
  </si>
  <si>
    <t>国民健康保険事業</t>
  </si>
  <si>
    <t>索道事業</t>
  </si>
  <si>
    <t>後期高齢者医療</t>
  </si>
  <si>
    <t>住宅新築資金等貸付事業</t>
  </si>
  <si>
    <t>簡易水道事業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</si>
  <si>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</si>
  <si>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</si>
  <si>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</si>
  <si>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</si>
  <si>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</si>
  <si>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</si>
  <si>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</si>
  <si>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</si>
  <si>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</si>
  <si>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</si>
  <si>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</si>
  <si>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7">
      <t>トウブコウイキ</t>
    </rPh>
    <rPh sb="7" eb="13">
      <t>ギョウセイカンリクミアイ</t>
    </rPh>
    <rPh sb="14" eb="18">
      <t>イッパンカイケイ</t>
    </rPh>
    <phoneticPr fontId="2"/>
  </si>
  <si>
    <t>鳥取県東部広域行政管理組合
（因幡ふるさと振興事業費特別会計）</t>
    <rPh sb="0" eb="3">
      <t>トットリケン</t>
    </rPh>
    <rPh sb="3" eb="7">
      <t>トウブコウイキ</t>
    </rPh>
    <rPh sb="7" eb="13">
      <t>ギョウセイカンリクミアイ</t>
    </rPh>
    <rPh sb="15" eb="17">
      <t>イナバ</t>
    </rPh>
    <rPh sb="21" eb="23">
      <t>シンコウ</t>
    </rPh>
    <rPh sb="23" eb="26">
      <t>ジギョウヒ</t>
    </rPh>
    <rPh sb="26" eb="30">
      <t>トクベツカイケイ</t>
    </rPh>
    <phoneticPr fontId="2"/>
  </si>
  <si>
    <t>鳥取県後期高齢者医療広域連合（一般会計）</t>
    <rPh sb="0" eb="3">
      <t>トットリケン</t>
    </rPh>
    <rPh sb="3" eb="8">
      <t>コウキコウレイシャ</t>
    </rPh>
    <rPh sb="8" eb="10">
      <t>イリョウ</t>
    </rPh>
    <rPh sb="10" eb="14">
      <t>コウイキレンゴウ</t>
    </rPh>
    <rPh sb="15" eb="19">
      <t>イッパンカイケイ</t>
    </rPh>
    <phoneticPr fontId="2"/>
  </si>
  <si>
    <t>鳥取県後期高齢者医療広域連合（特別会計）</t>
    <rPh sb="0" eb="3">
      <t>トットリケン</t>
    </rPh>
    <rPh sb="3" eb="8">
      <t>コウキコウレイシャ</t>
    </rPh>
    <rPh sb="8" eb="10">
      <t>イリョウ</t>
    </rPh>
    <rPh sb="10" eb="14">
      <t>コウイキレンゴウ</t>
    </rPh>
    <rPh sb="15" eb="19">
      <t>トクベツカイケイ</t>
    </rPh>
    <phoneticPr fontId="2"/>
  </si>
  <si>
    <t>-</t>
    <phoneticPr fontId="2"/>
  </si>
  <si>
    <t>（一財）若桜町観光開発事業団</t>
    <rPh sb="1" eb="3">
      <t>イチザイ</t>
    </rPh>
    <rPh sb="4" eb="7">
      <t>ワカサチョウ</t>
    </rPh>
    <rPh sb="7" eb="11">
      <t>カンコウカイハツ</t>
    </rPh>
    <rPh sb="11" eb="14">
      <t>ジギョウダン</t>
    </rPh>
    <phoneticPr fontId="2"/>
  </si>
  <si>
    <t>（有）若桜農林振興</t>
    <rPh sb="1" eb="2">
      <t>ユウ</t>
    </rPh>
    <rPh sb="3" eb="5">
      <t>ワカサ</t>
    </rPh>
    <rPh sb="5" eb="9">
      <t>ノウリンシンコウ</t>
    </rPh>
    <phoneticPr fontId="2"/>
  </si>
  <si>
    <t>若桜鉄道（株）</t>
    <rPh sb="0" eb="4">
      <t>ワカサテツドウ</t>
    </rPh>
    <rPh sb="5" eb="6">
      <t>カブ</t>
    </rPh>
    <phoneticPr fontId="2"/>
  </si>
  <si>
    <t>公共施設等整備基金</t>
    <rPh sb="0" eb="5">
      <t>コウキョウシセツトウ</t>
    </rPh>
    <rPh sb="5" eb="9">
      <t>セイビキキン</t>
    </rPh>
    <phoneticPr fontId="5"/>
  </si>
  <si>
    <t>地域公共交通維持確保基金</t>
    <rPh sb="0" eb="6">
      <t>チイキコウキョウコウツウ</t>
    </rPh>
    <rPh sb="6" eb="8">
      <t>イジ</t>
    </rPh>
    <rPh sb="8" eb="12">
      <t>カクホキキン</t>
    </rPh>
    <phoneticPr fontId="2"/>
  </si>
  <si>
    <t>農業集落排水事業推進基金</t>
    <rPh sb="0" eb="4">
      <t>ノウギョウシュウラク</t>
    </rPh>
    <rPh sb="4" eb="8">
      <t>ハイスイジギョウ</t>
    </rPh>
    <rPh sb="8" eb="10">
      <t>スイシン</t>
    </rPh>
    <rPh sb="10" eb="12">
      <t>キキン</t>
    </rPh>
    <phoneticPr fontId="2"/>
  </si>
  <si>
    <t>ふるさと応援基金</t>
    <rPh sb="4" eb="6">
      <t>オウエン</t>
    </rPh>
    <rPh sb="6" eb="8">
      <t>キキン</t>
    </rPh>
    <phoneticPr fontId="2"/>
  </si>
  <si>
    <t>社会福祉振興基金</t>
    <rPh sb="0" eb="4">
      <t>シャカイフクシ</t>
    </rPh>
    <rPh sb="4" eb="8">
      <t>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</si>
</sst>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F2E6-4AAE-AC85-C5C5F95683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188652</c:v>
                </c:pt>
                <c:pt idx="1">
                  <c:v>184433</c:v>
                </c:pt>
                <c:pt idx="2">
                  <c:v>206060</c:v>
                </c:pt>
                <c:pt idx="3">
                  <c:v>175418</c:v>
                </c:pt>
                <c:pt idx="4">
                  <c:v>160373</c:v>
                </c:pt>
              </c:numCache>
            </c:numRef>
          </c:val>
          <c:smooth val="0"/>
          <c:extLst>
            <c:ext xmlns:c16="http://schemas.microsoft.com/office/drawing/2014/chart" uri="{C3380CC4-5D6E-409C-BE32-E72D297353CC}">
              <c16:uniqueId val="{00000001-F2E6-4AAE-AC85-C5C5F95683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9.8000000000000007</c:v>
                </c:pt>
                <c:pt idx="2">
                  <c:v>11.99</c:v>
                </c:pt>
                <c:pt idx="3">
                  <c:v>9.23</c:v>
                </c:pt>
                <c:pt idx="4">
                  <c:v>11.46</c:v>
                </c:pt>
              </c:numCache>
            </c:numRef>
          </c:val>
          <c:extLst>
            <c:ext xmlns:c16="http://schemas.microsoft.com/office/drawing/2014/chart" uri="{C3380CC4-5D6E-409C-BE32-E72D297353CC}">
              <c16:uniqueId val="{00000000-CFFA-41CD-BB6A-046AEC38A7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55.67</c:v>
                </c:pt>
                <c:pt idx="1">
                  <c:v>50.26</c:v>
                </c:pt>
                <c:pt idx="2">
                  <c:v>45.54</c:v>
                </c:pt>
                <c:pt idx="3">
                  <c:v>51.52</c:v>
                </c:pt>
                <c:pt idx="4">
                  <c:v>54.77</c:v>
                </c:pt>
              </c:numCache>
            </c:numRef>
          </c:val>
          <c:extLst>
            <c:ext xmlns:c16="http://schemas.microsoft.com/office/drawing/2014/chart" uri="{C3380CC4-5D6E-409C-BE32-E72D297353CC}">
              <c16:uniqueId val="{00000001-CFFA-41CD-BB6A-046AEC38A7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-2.86</c:v>
                </c:pt>
                <c:pt idx="1">
                  <c:v>-3.08</c:v>
                </c:pt>
                <c:pt idx="2">
                  <c:v>0.03</c:v>
                </c:pt>
                <c:pt idx="3">
                  <c:v>8.11</c:v>
                </c:pt>
                <c:pt idx="4">
                  <c:v>4.51</c:v>
                </c:pt>
              </c:numCache>
            </c:numRef>
          </c:val>
          <c:smooth val="0"/>
          <c:extLst>
            <c:ext xmlns:c16="http://schemas.microsoft.com/office/drawing/2014/chart" uri="{C3380CC4-5D6E-409C-BE32-E72D297353CC}">
              <c16:uniqueId val="{00000002-CFFA-41CD-BB6A-046AEC38A7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787-4A38-812E-4873B8DB49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87-4A38-812E-4873B8DB49CB}"/>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787-4A38-812E-4873B8DB49CB}"/>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787-4A38-812E-4873B8DB49CB}"/>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787-4A38-812E-4873B8DB49CB}"/>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0.33</c:v>
                </c:pt>
                <c:pt idx="4">
                  <c:v>#N/A</c:v>
                </c:pt>
                <c:pt idx="5">
                  <c:v>0.3</c:v>
                </c:pt>
                <c:pt idx="6">
                  <c:v>#N/A</c:v>
                </c:pt>
                <c:pt idx="7">
                  <c:v>0.54</c:v>
                </c:pt>
                <c:pt idx="8">
                  <c:v>#N/A</c:v>
                </c:pt>
                <c:pt idx="9">
                  <c:v>0.39</c:v>
                </c:pt>
              </c:numCache>
            </c:numRef>
          </c:val>
          <c:extLst>
            <c:ext xmlns:c16="http://schemas.microsoft.com/office/drawing/2014/chart" uri="{C3380CC4-5D6E-409C-BE32-E72D297353CC}">
              <c16:uniqueId val="{00000005-F787-4A38-812E-4873B8DB49C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1.02</c:v>
                </c:pt>
                <c:pt idx="4">
                  <c:v>#N/A</c:v>
                </c:pt>
                <c:pt idx="5">
                  <c:v>0.86</c:v>
                </c:pt>
                <c:pt idx="6">
                  <c:v>#N/A</c:v>
                </c:pt>
                <c:pt idx="7">
                  <c:v>0.85</c:v>
                </c:pt>
                <c:pt idx="8">
                  <c:v>#N/A</c:v>
                </c:pt>
                <c:pt idx="9">
                  <c:v>0.78</c:v>
                </c:pt>
              </c:numCache>
            </c:numRef>
          </c:val>
          <c:extLst>
            <c:ext xmlns:c16="http://schemas.microsoft.com/office/drawing/2014/chart" uri="{C3380CC4-5D6E-409C-BE32-E72D297353CC}">
              <c16:uniqueId val="{00000006-F787-4A38-812E-4873B8DB49CB}"/>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0.95</c:v>
                </c:pt>
                <c:pt idx="4">
                  <c:v>#N/A</c:v>
                </c:pt>
                <c:pt idx="5">
                  <c:v>0.93</c:v>
                </c:pt>
                <c:pt idx="6">
                  <c:v>#N/A</c:v>
                </c:pt>
                <c:pt idx="7">
                  <c:v>0.87</c:v>
                </c:pt>
                <c:pt idx="8">
                  <c:v>#N/A</c:v>
                </c:pt>
                <c:pt idx="9">
                  <c:v>0.9</c:v>
                </c:pt>
              </c:numCache>
            </c:numRef>
          </c:val>
          <c:extLst>
            <c:ext xmlns:c16="http://schemas.microsoft.com/office/drawing/2014/chart" uri="{C3380CC4-5D6E-409C-BE32-E72D297353CC}">
              <c16:uniqueId val="{00000007-F787-4A38-812E-4873B8DB49CB}"/>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0.71</c:v>
                </c:pt>
                <c:pt idx="2">
                  <c:v>#N/A</c:v>
                </c:pt>
                <c:pt idx="3">
                  <c:v>0.66</c:v>
                </c:pt>
                <c:pt idx="4">
                  <c:v>#N/A</c:v>
                </c:pt>
                <c:pt idx="5">
                  <c:v>1.7</c:v>
                </c:pt>
                <c:pt idx="6">
                  <c:v>#N/A</c:v>
                </c:pt>
                <c:pt idx="7">
                  <c:v>2.08</c:v>
                </c:pt>
                <c:pt idx="8">
                  <c:v>#N/A</c:v>
                </c:pt>
                <c:pt idx="9">
                  <c:v>2.1800000000000002</c:v>
                </c:pt>
              </c:numCache>
            </c:numRef>
          </c:val>
          <c:extLst>
            <c:ext xmlns:c16="http://schemas.microsoft.com/office/drawing/2014/chart" uri="{C3380CC4-5D6E-409C-BE32-E72D297353CC}">
              <c16:uniqueId val="{00000008-F787-4A38-812E-4873B8DB49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7.38</c:v>
                </c:pt>
                <c:pt idx="2">
                  <c:v>#N/A</c:v>
                </c:pt>
                <c:pt idx="3">
                  <c:v>9.8000000000000007</c:v>
                </c:pt>
                <c:pt idx="4">
                  <c:v>#N/A</c:v>
                </c:pt>
                <c:pt idx="5">
                  <c:v>11.98</c:v>
                </c:pt>
                <c:pt idx="6">
                  <c:v>#N/A</c:v>
                </c:pt>
                <c:pt idx="7">
                  <c:v>9.23</c:v>
                </c:pt>
                <c:pt idx="8">
                  <c:v>#N/A</c:v>
                </c:pt>
                <c:pt idx="9">
                  <c:v>11.46</c:v>
                </c:pt>
              </c:numCache>
            </c:numRef>
          </c:val>
          <c:extLst>
            <c:ext xmlns:c16="http://schemas.microsoft.com/office/drawing/2014/chart" uri="{C3380CC4-5D6E-409C-BE32-E72D297353CC}">
              <c16:uniqueId val="{00000009-F787-4A38-812E-4873B8DB49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372</c:v>
                </c:pt>
                <c:pt idx="8">
                  <c:v>357</c:v>
                </c:pt>
                <c:pt idx="11">
                  <c:v>378</c:v>
                </c:pt>
                <c:pt idx="14">
                  <c:v>408</c:v>
                </c:pt>
              </c:numCache>
            </c:numRef>
          </c:val>
          <c:extLst>
            <c:ext xmlns:c16="http://schemas.microsoft.com/office/drawing/2014/chart" uri="{C3380CC4-5D6E-409C-BE32-E72D297353CC}">
              <c16:uniqueId val="{00000000-EE6E-4088-AE1D-99155302CA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6E-4088-AE1D-99155302CA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6E-4088-AE1D-99155302CA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3</c:v>
                </c:pt>
                <c:pt idx="9">
                  <c:v>3</c:v>
                </c:pt>
                <c:pt idx="12">
                  <c:v>4</c:v>
                </c:pt>
              </c:numCache>
            </c:numRef>
          </c:val>
          <c:extLst>
            <c:ext xmlns:c16="http://schemas.microsoft.com/office/drawing/2014/chart" uri="{C3380CC4-5D6E-409C-BE32-E72D297353CC}">
              <c16:uniqueId val="{00000003-EE6E-4088-AE1D-99155302CA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140</c:v>
                </c:pt>
                <c:pt idx="6">
                  <c:v>142</c:v>
                </c:pt>
                <c:pt idx="9">
                  <c:v>149</c:v>
                </c:pt>
                <c:pt idx="12">
                  <c:v>157</c:v>
                </c:pt>
              </c:numCache>
            </c:numRef>
          </c:val>
          <c:extLst>
            <c:ext xmlns:c16="http://schemas.microsoft.com/office/drawing/2014/chart" uri="{C3380CC4-5D6E-409C-BE32-E72D297353CC}">
              <c16:uniqueId val="{00000004-EE6E-4088-AE1D-99155302CA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E-4088-AE1D-99155302CA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E-4088-AE1D-99155302CA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351</c:v>
                </c:pt>
                <c:pt idx="6">
                  <c:v>334</c:v>
                </c:pt>
                <c:pt idx="9">
                  <c:v>398</c:v>
                </c:pt>
                <c:pt idx="12">
                  <c:v>425</c:v>
                </c:pt>
              </c:numCache>
            </c:numRef>
          </c:val>
          <c:extLst>
            <c:ext xmlns:c16="http://schemas.microsoft.com/office/drawing/2014/chart" uri="{C3380CC4-5D6E-409C-BE32-E72D297353CC}">
              <c16:uniqueId val="{00000007-EE6E-4088-AE1D-99155302CA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c:v>
                </c:pt>
                <c:pt idx="2">
                  <c:v>#N/A</c:v>
                </c:pt>
                <c:pt idx="3">
                  <c:v>#N/A</c:v>
                </c:pt>
                <c:pt idx="4">
                  <c:v>122</c:v>
                </c:pt>
                <c:pt idx="5">
                  <c:v>#N/A</c:v>
                </c:pt>
                <c:pt idx="6">
                  <c:v>#N/A</c:v>
                </c:pt>
                <c:pt idx="7">
                  <c:v>122</c:v>
                </c:pt>
                <c:pt idx="8">
                  <c:v>#N/A</c:v>
                </c:pt>
                <c:pt idx="9">
                  <c:v>#N/A</c:v>
                </c:pt>
                <c:pt idx="10">
                  <c:v>172</c:v>
                </c:pt>
                <c:pt idx="11">
                  <c:v>#N/A</c:v>
                </c:pt>
                <c:pt idx="12">
                  <c:v>#N/A</c:v>
                </c:pt>
                <c:pt idx="13">
                  <c:v>178</c:v>
                </c:pt>
                <c:pt idx="14">
                  <c:v>#N/A</c:v>
                </c:pt>
              </c:numCache>
            </c:numRef>
          </c:val>
          <c:smooth val="0"/>
          <c:extLst>
            <c:ext xmlns:c16="http://schemas.microsoft.com/office/drawing/2014/chart" uri="{C3380CC4-5D6E-409C-BE32-E72D297353CC}">
              <c16:uniqueId val="{00000008-EE6E-4088-AE1D-99155302CA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3584</c:v>
                </c:pt>
                <c:pt idx="5">
                  <c:v>3721</c:v>
                </c:pt>
                <c:pt idx="8">
                  <c:v>3706</c:v>
                </c:pt>
                <c:pt idx="11">
                  <c:v>3975</c:v>
                </c:pt>
                <c:pt idx="14">
                  <c:v>3636</c:v>
                </c:pt>
              </c:numCache>
            </c:numRef>
          </c:val>
          <c:extLst>
            <c:ext xmlns:c16="http://schemas.microsoft.com/office/drawing/2014/chart" uri="{C3380CC4-5D6E-409C-BE32-E72D297353CC}">
              <c16:uniqueId val="{00000000-5656-4D7F-894D-7192CD6CA9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67</c:v>
                </c:pt>
                <c:pt idx="8">
                  <c:v>57</c:v>
                </c:pt>
                <c:pt idx="11">
                  <c:v>50</c:v>
                </c:pt>
                <c:pt idx="14">
                  <c:v>43</c:v>
                </c:pt>
              </c:numCache>
            </c:numRef>
          </c:val>
          <c:extLst>
            <c:ext xmlns:c16="http://schemas.microsoft.com/office/drawing/2014/chart" uri="{C3380CC4-5D6E-409C-BE32-E72D297353CC}">
              <c16:uniqueId val="{00000001-5656-4D7F-894D-7192CD6CA9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2111</c:v>
                </c:pt>
                <c:pt idx="5">
                  <c:v>2034</c:v>
                </c:pt>
                <c:pt idx="8">
                  <c:v>2031</c:v>
                </c:pt>
                <c:pt idx="11">
                  <c:v>2315</c:v>
                </c:pt>
                <c:pt idx="14">
                  <c:v>2428</c:v>
                </c:pt>
              </c:numCache>
            </c:numRef>
          </c:val>
          <c:extLst>
            <c:ext xmlns:c16="http://schemas.microsoft.com/office/drawing/2014/chart" uri="{C3380CC4-5D6E-409C-BE32-E72D297353CC}">
              <c16:uniqueId val="{00000002-5656-4D7F-894D-7192CD6CA9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56-4D7F-894D-7192CD6CA9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56-4D7F-894D-7192CD6CA9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6-4D7F-894D-7192CD6CA9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463</c:v>
                </c:pt>
                <c:pt idx="3">
                  <c:v>435</c:v>
                </c:pt>
                <c:pt idx="6">
                  <c:v>430</c:v>
                </c:pt>
                <c:pt idx="9">
                  <c:v>426</c:v>
                </c:pt>
                <c:pt idx="12">
                  <c:v>418</c:v>
                </c:pt>
              </c:numCache>
            </c:numRef>
          </c:val>
          <c:extLst>
            <c:ext xmlns:c16="http://schemas.microsoft.com/office/drawing/2014/chart" uri="{C3380CC4-5D6E-409C-BE32-E72D297353CC}">
              <c16:uniqueId val="{00000006-5656-4D7F-894D-7192CD6CA9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c:v>
                </c:pt>
                <c:pt idx="3">
                  <c:v>38</c:v>
                </c:pt>
                <c:pt idx="6">
                  <c:v>36</c:v>
                </c:pt>
                <c:pt idx="9">
                  <c:v>33</c:v>
                </c:pt>
                <c:pt idx="12">
                  <c:v>33</c:v>
                </c:pt>
              </c:numCache>
            </c:numRef>
          </c:val>
          <c:extLst>
            <c:ext xmlns:c16="http://schemas.microsoft.com/office/drawing/2014/chart" uri="{C3380CC4-5D6E-409C-BE32-E72D297353CC}">
              <c16:uniqueId val="{00000007-5656-4D7F-894D-7192CD6CA9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1532</c:v>
                </c:pt>
                <c:pt idx="3">
                  <c:v>1483</c:v>
                </c:pt>
                <c:pt idx="6">
                  <c:v>1604</c:v>
                </c:pt>
                <c:pt idx="9">
                  <c:v>1529</c:v>
                </c:pt>
                <c:pt idx="12">
                  <c:v>1511</c:v>
                </c:pt>
              </c:numCache>
            </c:numRef>
          </c:val>
          <c:extLst>
            <c:ext xmlns:c16="http://schemas.microsoft.com/office/drawing/2014/chart" uri="{C3380CC4-5D6E-409C-BE32-E72D297353CC}">
              <c16:uniqueId val="{00000008-5656-4D7F-894D-7192CD6CA9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56-4D7F-894D-7192CD6CA9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3674</c:v>
                </c:pt>
                <c:pt idx="3">
                  <c:v>3800</c:v>
                </c:pt>
                <c:pt idx="6">
                  <c:v>4068</c:v>
                </c:pt>
                <c:pt idx="9">
                  <c:v>4196</c:v>
                </c:pt>
                <c:pt idx="12">
                  <c:v>4180</c:v>
                </c:pt>
              </c:numCache>
            </c:numRef>
          </c:val>
          <c:extLst>
            <c:ext xmlns:c16="http://schemas.microsoft.com/office/drawing/2014/chart" uri="{C3380CC4-5D6E-409C-BE32-E72D297353CC}">
              <c16:uniqueId val="{0000000A-5656-4D7F-894D-7192CD6CA9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c:v>
                </c:pt>
                <c:pt idx="2">
                  <c:v>#N/A</c:v>
                </c:pt>
                <c:pt idx="3">
                  <c:v>#N/A</c:v>
                </c:pt>
                <c:pt idx="4">
                  <c:v>0</c:v>
                </c:pt>
                <c:pt idx="5">
                  <c:v>#N/A</c:v>
                </c:pt>
                <c:pt idx="6">
                  <c:v>#N/A</c:v>
                </c:pt>
                <c:pt idx="7">
                  <c:v>344</c:v>
                </c:pt>
                <c:pt idx="8">
                  <c:v>#N/A</c:v>
                </c:pt>
                <c:pt idx="9">
                  <c:v>#N/A</c:v>
                </c:pt>
                <c:pt idx="10">
                  <c:v>0</c:v>
                </c:pt>
                <c:pt idx="11">
                  <c:v>#N/A</c:v>
                </c:pt>
                <c:pt idx="12">
                  <c:v>#N/A</c:v>
                </c:pt>
                <c:pt idx="13">
                  <c:v>36</c:v>
                </c:pt>
                <c:pt idx="14">
                  <c:v>#N/A</c:v>
                </c:pt>
              </c:numCache>
            </c:numRef>
          </c:val>
          <c:smooth val="0"/>
          <c:extLst>
            <c:ext xmlns:c16="http://schemas.microsoft.com/office/drawing/2014/chart" uri="{C3380CC4-5D6E-409C-BE32-E72D297353CC}">
              <c16:uniqueId val="{0000000B-5656-4D7F-894D-7192CD6CA9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1012</c:v>
                </c:pt>
                <c:pt idx="1">
                  <c:v>1251</c:v>
                </c:pt>
                <c:pt idx="2">
                  <c:v>1309</c:v>
                </c:pt>
              </c:numCache>
            </c:numRef>
          </c:val>
          <c:extLst>
            <c:ext xmlns:c16="http://schemas.microsoft.com/office/drawing/2014/chart" uri="{C3380CC4-5D6E-409C-BE32-E72D297353CC}">
              <c16:uniqueId val="{00000000-E811-4DB6-AD46-D65DF89EC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135</c:v>
                </c:pt>
                <c:pt idx="1">
                  <c:v>135</c:v>
                </c:pt>
                <c:pt idx="2">
                  <c:v>136</c:v>
                </c:pt>
              </c:numCache>
            </c:numRef>
          </c:val>
          <c:extLst>
            <c:ext xmlns:c16="http://schemas.microsoft.com/office/drawing/2014/chart" uri="{C3380CC4-5D6E-409C-BE32-E72D297353CC}">
              <c16:uniqueId val="{00000001-E811-4DB6-AD46-D65DF89EC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672</c:v>
                </c:pt>
                <c:pt idx="1">
                  <c:v>695</c:v>
                </c:pt>
                <c:pt idx="2">
                  <c:v>722</c:v>
                </c:pt>
              </c:numCache>
            </c:numRef>
          </c:val>
          <c:extLst>
            <c:ext xmlns:c16="http://schemas.microsoft.com/office/drawing/2014/chart" uri="{C3380CC4-5D6E-409C-BE32-E72D297353CC}">
              <c16:uniqueId val="{00000002-E811-4DB6-AD46-D65DF89ECA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年度の元利償還金は、過去に実施した災害対策事業にかかる元金償還が始まったことにより、前年度より</a:t>
          </a:r>
          <a:r>
            <a:rPr kumimoji="1" lang="en-US" altLang="ja-JP" sz="1400">
              <a:latin typeface="ＭＳ ゴシック" pitchFamily="49" charset="-128"/>
              <a:ea typeface="ＭＳ ゴシック" pitchFamily="49" charset="-128"/>
            </a:rPr>
            <a:t>2,700</a:t>
          </a:r>
          <a:r>
            <a:rPr kumimoji="1" lang="ja-JP" altLang="en-US" sz="1400">
              <a:latin typeface="ＭＳ ゴシック" pitchFamily="49" charset="-128"/>
              <a:ea typeface="ＭＳ ゴシック" pitchFamily="49" charset="-128"/>
            </a:rPr>
            <a:t>万円増加、また、公営企業債に対する繰入金も</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増加している。公共施設の老朽化等により近年改修費用も膨らんでいる状況にあり、今後も引き続き計画的で交付税措置率の高い地方債の借入を心掛けるとともに、事業の取捨選択・見直しを徹底し公債費の抑制と償還財源の確保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近年の起債を財源とした大型事業の実施により、一般会計等に係る地方債現在高は令和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年度は減少したものの増加傾向にある。令和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年度は再び将来負担額が充当可能財源等を上回り赤字に転じた。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老朽化に伴う改修等も想定され、地方債現在高は増加する見込みであるが、将来負担の分子は低い水準で推移するものと考える。事業の実施にあたっては、地方債の発行を抑制しつつ、引き続き交付税算入率の高い地方債を活用しながら、将来負担比率の増加抑制に務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ふるさと応援基金や森林整備促進基金など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万円を取り崩した一方、基金の運用により生じた利益やふるさと納税として収受した寄付金等を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維持補修経費の増加や地方債の繰上償還等に充てるための取り崩しが予想される。残高は減少する見込みではあるが、経費節減により捻出した額や予算見込みを上回った収入等が生じた場合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公共施設等整備基金：社会福祉施設、社会教育施設、学校、公園及び庁舎その他これらに類する施設で町が設置するものの整備費に充当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地域公共交通維持確保基金：地域公共交通の維持確保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ふるさと応援基金：豊かな自然環境の保全及び活用。まち並みの美化、景観の形成、特色あるまちづくり、若桜鉄道の活性化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森林整備促進基金：間伐や人材育成、担い手確保、木材利用促進や森林整備に要する経費に充当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公共施設等整備基金は、基金の運用により生じた利益等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万円を積み立てた一方、基金の取り崩しは行わなかった。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ふるさと応援基金は、基金の使途に合致した事業の財源として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万円を取り崩した一方、ふるさと納税として収受した寄付金及び基金の運用により生じた利益等を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や地域公共交通の維持確保、ふるさと納税寄付者の社会的投資を具体化するための事業に充てる取り崩しが予想され、今後の残高は減少する見込みであるが、経費節減により捻出した額や予算見込みを上回った収入等が生じた場合やふるさと納税寄付金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％増加。地方税の増収等により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自主財源に乏しい本町においては、災害等不測の事態に備えるためにも可能な限り積み立てていくと同時に、公債費の発行と基金の取り崩しとのバランスを取っていく必要がある。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額が他の年度と比較して著しく多額になる場合や実質公債費比率の抑制のために繰上償還を行う場合に、必要に応じて取り崩しを行うため残高は減少する見込みであるが、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ここ数年は同数を維持。人口が年々減少し、高齢化率（令和４年度末現在</a:t>
          </a:r>
          <a:r>
            <a:rPr kumimoji="1" lang="en-US" altLang="ja-JP" sz="1300">
              <a:latin typeface="ＭＳ Ｐゴシック" panose="020B0600070205080204" pitchFamily="50" charset="-128"/>
              <a:ea typeface="ＭＳ Ｐゴシック" panose="020B0600070205080204" pitchFamily="50" charset="-128"/>
            </a:rPr>
            <a:t>50.21</a:t>
          </a:r>
          <a:r>
            <a:rPr kumimoji="1" lang="ja-JP" altLang="en-US" sz="1300">
              <a:latin typeface="ＭＳ Ｐゴシック" panose="020B0600070205080204" pitchFamily="50" charset="-128"/>
              <a:ea typeface="ＭＳ Ｐゴシック" panose="020B0600070205080204" pitchFamily="50" charset="-128"/>
            </a:rPr>
            <a:t>％）の上昇に加え、町内に中心となる産業がないこともあり財政基盤が弱く、類似団体の平均と比較してもかなり下回っている。行財政改革大綱に基づき行財政の効率化を進める一方、若桜町総合戦略に沿った施策の重点化の両立にも努め、財政基盤の強化、健全化を図りながら今後も活力あるまちづく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3752850" y="75297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xdr:cNvCxnSpPr/>
      </xdr:nvCxnSpPr>
      <xdr:spPr>
        <a:xfrm>
          <a:off x="29400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xdr:cNvCxnSpPr/>
      </xdr:nvCxnSpPr>
      <xdr:spPr>
        <a:xfrm>
          <a:off x="21272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xdr:cNvSpPr/>
      </xdr:nvSpPr>
      <xdr:spPr>
        <a:xfrm>
          <a:off x="2889250" y="729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xdr:cNvSpPr txBox="1"/>
      </xdr:nvSpPr>
      <xdr:spPr>
        <a:xfrm>
          <a:off x="25971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xdr:cNvCxnSpPr/>
      </xdr:nvCxnSpPr>
      <xdr:spPr>
        <a:xfrm>
          <a:off x="1333500" y="752976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xdr:cNvSpPr/>
      </xdr:nvSpPr>
      <xdr:spPr>
        <a:xfrm>
          <a:off x="2095500" y="73104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xdr:cNvSpPr txBox="1"/>
      </xdr:nvSpPr>
      <xdr:spPr>
        <a:xfrm>
          <a:off x="1784350" y="708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xdr:cNvSpPr/>
      </xdr:nvSpPr>
      <xdr:spPr>
        <a:xfrm>
          <a:off x="1282700" y="72989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xdr:cNvSpPr txBox="1"/>
      </xdr:nvSpPr>
      <xdr:spPr>
        <a:xfrm>
          <a:off x="9715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464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4584700" y="73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3702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409950" y="75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xdr:cNvSpPr/>
      </xdr:nvSpPr>
      <xdr:spPr>
        <a:xfrm>
          <a:off x="28892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xdr:cNvSpPr txBox="1"/>
      </xdr:nvSpPr>
      <xdr:spPr>
        <a:xfrm>
          <a:off x="25971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xdr:cNvSpPr/>
      </xdr:nvSpPr>
      <xdr:spPr>
        <a:xfrm>
          <a:off x="20955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xdr:cNvSpPr txBox="1"/>
      </xdr:nvSpPr>
      <xdr:spPr>
        <a:xfrm>
          <a:off x="17843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2827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9715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％の増加。主な要因は、公債費が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％増加したことによる。本町では地方交付税や国庫支出金など依存財源が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こうした財源の増減に大きく左右される財源構造である。近年公共施設等の整備、改修が続いており、地方債発行も増加している状況にあって、今後さらに無駄を省き、効率的な財政運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92329</xdr:rowOff>
    </xdr:to>
    <xdr:cxnSp macro="">
      <xdr:nvCxnSpPr>
        <xdr:cNvPr id="131" name="直線コネクタ 130"/>
        <xdr:cNvCxnSpPr/>
      </xdr:nvCxnSpPr>
      <xdr:spPr>
        <a:xfrm>
          <a:off x="3752850" y="10893806"/>
          <a:ext cx="7620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89916</xdr:rowOff>
    </xdr:to>
    <xdr:cxnSp macro="">
      <xdr:nvCxnSpPr>
        <xdr:cNvPr id="134" name="直線コネクタ 133"/>
        <xdr:cNvCxnSpPr/>
      </xdr:nvCxnSpPr>
      <xdr:spPr>
        <a:xfrm flipV="1">
          <a:off x="2940050" y="10893806"/>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51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97155</xdr:rowOff>
    </xdr:to>
    <xdr:cxnSp macro="">
      <xdr:nvCxnSpPr>
        <xdr:cNvPr id="137" name="直線コネクタ 136"/>
        <xdr:cNvCxnSpPr/>
      </xdr:nvCxnSpPr>
      <xdr:spPr>
        <a:xfrm flipV="1">
          <a:off x="2127250" y="10986516"/>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xdr:cNvSpPr/>
      </xdr:nvSpPr>
      <xdr:spPr>
        <a:xfrm>
          <a:off x="2889250" y="10821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xdr:cNvSpPr txBox="1"/>
      </xdr:nvSpPr>
      <xdr:spPr>
        <a:xfrm>
          <a:off x="2597150" y="10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97155</xdr:rowOff>
    </xdr:to>
    <xdr:cxnSp macro="">
      <xdr:nvCxnSpPr>
        <xdr:cNvPr id="140" name="直線コネクタ 139"/>
        <xdr:cNvCxnSpPr/>
      </xdr:nvCxnSpPr>
      <xdr:spPr>
        <a:xfrm>
          <a:off x="1333500" y="10947908"/>
          <a:ext cx="79375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xdr:cNvSpPr/>
      </xdr:nvSpPr>
      <xdr:spPr>
        <a:xfrm>
          <a:off x="2095500" y="1084541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xdr:cNvSpPr txBox="1"/>
      </xdr:nvSpPr>
      <xdr:spPr>
        <a:xfrm>
          <a:off x="1784350" y="106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xdr:cNvSpPr/>
      </xdr:nvSpPr>
      <xdr:spPr>
        <a:xfrm>
          <a:off x="1282700" y="10821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xdr:cNvSpPr txBox="1"/>
      </xdr:nvSpPr>
      <xdr:spPr>
        <a:xfrm>
          <a:off x="971550" y="10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41529</xdr:rowOff>
    </xdr:from>
    <xdr:to>
      <xdr:col>23</xdr:col>
      <xdr:colOff>184150</xdr:colOff>
      <xdr:row>65</xdr:row>
      <xdr:rowOff>143129</xdr:rowOff>
    </xdr:to>
    <xdr:sp macro="" textlink="">
      <xdr:nvSpPr>
        <xdr:cNvPr id="150" name="楕円 149"/>
        <xdr:cNvSpPr/>
      </xdr:nvSpPr>
      <xdr:spPr>
        <a:xfrm>
          <a:off x="4464050" y="109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13606</xdr:rowOff>
    </xdr:from>
    <xdr:ext cx="762000" cy="259045"/>
    <xdr:sp macro="" textlink="">
      <xdr:nvSpPr>
        <xdr:cNvPr id="151" name="財政構造の弾力性該当値テキスト"/>
        <xdr:cNvSpPr txBox="1"/>
      </xdr:nvSpPr>
      <xdr:spPr>
        <a:xfrm>
          <a:off x="45847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xdr:cNvSpPr/>
      </xdr:nvSpPr>
      <xdr:spPr>
        <a:xfrm>
          <a:off x="3702050" y="10843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xdr:cNvSpPr txBox="1"/>
      </xdr:nvSpPr>
      <xdr:spPr>
        <a:xfrm>
          <a:off x="3409950" y="109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xdr:cNvSpPr/>
      </xdr:nvSpPr>
      <xdr:spPr>
        <a:xfrm>
          <a:off x="288925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xdr:cNvSpPr txBox="1"/>
      </xdr:nvSpPr>
      <xdr:spPr>
        <a:xfrm>
          <a:off x="25971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6" name="楕円 155"/>
        <xdr:cNvSpPr/>
      </xdr:nvSpPr>
      <xdr:spPr>
        <a:xfrm>
          <a:off x="2095500" y="10942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7" name="テキスト ボックス 156"/>
        <xdr:cNvSpPr txBox="1"/>
      </xdr:nvSpPr>
      <xdr:spPr>
        <a:xfrm>
          <a:off x="1784350" y="110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xdr:cNvSpPr/>
      </xdr:nvSpPr>
      <xdr:spPr>
        <a:xfrm>
          <a:off x="1282700" y="10897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xdr:cNvSpPr txBox="1"/>
      </xdr:nvSpPr>
      <xdr:spPr>
        <a:xfrm>
          <a:off x="971550" y="109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はいるが、類似団体平均を下回っている。保有する公共施設の老朽化に伴い、維持管理等に要する経費は増加傾向にあるため、物件費に影響を及ぼす可能性はあるが、優先度、緊急度を見極め、限られた財源を効果的に活用しながら引き続き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61621</xdr:rowOff>
    </xdr:from>
    <xdr:to>
      <xdr:col>23</xdr:col>
      <xdr:colOff>133350</xdr:colOff>
      <xdr:row>82</xdr:row>
      <xdr:rowOff>68532</xdr:rowOff>
    </xdr:to>
    <xdr:cxnSp macro="">
      <xdr:nvCxnSpPr>
        <xdr:cNvPr id="191" name="直線コネクタ 190"/>
        <xdr:cNvCxnSpPr/>
      </xdr:nvCxnSpPr>
      <xdr:spPr>
        <a:xfrm>
          <a:off x="3752850" y="13808101"/>
          <a:ext cx="762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53308</xdr:rowOff>
    </xdr:from>
    <xdr:ext cx="762000" cy="259045"/>
    <xdr:sp macro="" textlink="">
      <xdr:nvSpPr>
        <xdr:cNvPr id="192" name="人件費・物件費等の状況平均値テキスト"/>
        <xdr:cNvSpPr txBox="1"/>
      </xdr:nvSpPr>
      <xdr:spPr>
        <a:xfrm>
          <a:off x="4584700" y="1379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40596</xdr:rowOff>
    </xdr:from>
    <xdr:to>
      <xdr:col>19</xdr:col>
      <xdr:colOff>133350</xdr:colOff>
      <xdr:row>82</xdr:row>
      <xdr:rowOff>61621</xdr:rowOff>
    </xdr:to>
    <xdr:cxnSp macro="">
      <xdr:nvCxnSpPr>
        <xdr:cNvPr id="194" name="直線コネクタ 193"/>
        <xdr:cNvCxnSpPr/>
      </xdr:nvCxnSpPr>
      <xdr:spPr>
        <a:xfrm>
          <a:off x="2940050" y="13787076"/>
          <a:ext cx="812800" cy="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409950" y="1384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20549</xdr:rowOff>
    </xdr:from>
    <xdr:to>
      <xdr:col>15</xdr:col>
      <xdr:colOff>82550</xdr:colOff>
      <xdr:row>82</xdr:row>
      <xdr:rowOff>40596</xdr:rowOff>
    </xdr:to>
    <xdr:cxnSp macro="">
      <xdr:nvCxnSpPr>
        <xdr:cNvPr id="197" name="直線コネクタ 196"/>
        <xdr:cNvCxnSpPr/>
      </xdr:nvCxnSpPr>
      <xdr:spPr>
        <a:xfrm>
          <a:off x="2127250" y="13767029"/>
          <a:ext cx="8128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xdr:cNvSpPr/>
      </xdr:nvSpPr>
      <xdr:spPr>
        <a:xfrm>
          <a:off x="2889250" y="13723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xdr:cNvSpPr txBox="1"/>
      </xdr:nvSpPr>
      <xdr:spPr>
        <a:xfrm>
          <a:off x="2597150" y="134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3302</xdr:rowOff>
    </xdr:from>
    <xdr:to>
      <xdr:col>11</xdr:col>
      <xdr:colOff>31750</xdr:colOff>
      <xdr:row>82</xdr:row>
      <xdr:rowOff>20549</xdr:rowOff>
    </xdr:to>
    <xdr:cxnSp macro="">
      <xdr:nvCxnSpPr>
        <xdr:cNvPr id="200" name="直線コネクタ 199"/>
        <xdr:cNvCxnSpPr/>
      </xdr:nvCxnSpPr>
      <xdr:spPr>
        <a:xfrm>
          <a:off x="1333500" y="13749782"/>
          <a:ext cx="79375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xdr:cNvSpPr/>
      </xdr:nvSpPr>
      <xdr:spPr>
        <a:xfrm>
          <a:off x="2095500" y="136996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xdr:cNvSpPr txBox="1"/>
      </xdr:nvSpPr>
      <xdr:spPr>
        <a:xfrm>
          <a:off x="1784350" y="134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xdr:cNvSpPr/>
      </xdr:nvSpPr>
      <xdr:spPr>
        <a:xfrm>
          <a:off x="1282700" y="136993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xdr:cNvSpPr txBox="1"/>
      </xdr:nvSpPr>
      <xdr:spPr>
        <a:xfrm>
          <a:off x="971550" y="1347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17732</xdr:rowOff>
    </xdr:from>
    <xdr:to>
      <xdr:col>23</xdr:col>
      <xdr:colOff>184150</xdr:colOff>
      <xdr:row>82</xdr:row>
      <xdr:rowOff>119332</xdr:rowOff>
    </xdr:to>
    <xdr:sp macro="" textlink="">
      <xdr:nvSpPr>
        <xdr:cNvPr id="210" name="楕円 209"/>
        <xdr:cNvSpPr/>
      </xdr:nvSpPr>
      <xdr:spPr>
        <a:xfrm>
          <a:off x="4464050" y="137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110459</xdr:rowOff>
    </xdr:from>
    <xdr:ext cx="762000" cy="259045"/>
    <xdr:sp macro="" textlink="">
      <xdr:nvSpPr>
        <xdr:cNvPr id="211" name="人件費・物件費等の状況該当値テキスト"/>
        <xdr:cNvSpPr txBox="1"/>
      </xdr:nvSpPr>
      <xdr:spPr>
        <a:xfrm>
          <a:off x="4584700" y="136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10821</xdr:rowOff>
    </xdr:from>
    <xdr:to>
      <xdr:col>19</xdr:col>
      <xdr:colOff>184150</xdr:colOff>
      <xdr:row>82</xdr:row>
      <xdr:rowOff>112421</xdr:rowOff>
    </xdr:to>
    <xdr:sp macro="" textlink="">
      <xdr:nvSpPr>
        <xdr:cNvPr id="212" name="楕円 211"/>
        <xdr:cNvSpPr/>
      </xdr:nvSpPr>
      <xdr:spPr>
        <a:xfrm>
          <a:off x="3702050" y="13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122598</xdr:rowOff>
    </xdr:from>
    <xdr:ext cx="736600" cy="259045"/>
    <xdr:sp macro="" textlink="">
      <xdr:nvSpPr>
        <xdr:cNvPr id="213" name="テキスト ボックス 212"/>
        <xdr:cNvSpPr txBox="1"/>
      </xdr:nvSpPr>
      <xdr:spPr>
        <a:xfrm>
          <a:off x="3409950" y="135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161246</xdr:rowOff>
    </xdr:from>
    <xdr:to>
      <xdr:col>15</xdr:col>
      <xdr:colOff>133350</xdr:colOff>
      <xdr:row>82</xdr:row>
      <xdr:rowOff>91396</xdr:rowOff>
    </xdr:to>
    <xdr:sp macro="" textlink="">
      <xdr:nvSpPr>
        <xdr:cNvPr id="214" name="楕円 213"/>
        <xdr:cNvSpPr/>
      </xdr:nvSpPr>
      <xdr:spPr>
        <a:xfrm>
          <a:off x="2889250" y="13740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76173</xdr:rowOff>
    </xdr:from>
    <xdr:ext cx="762000" cy="259045"/>
    <xdr:sp macro="" textlink="">
      <xdr:nvSpPr>
        <xdr:cNvPr id="215" name="テキスト ボックス 214"/>
        <xdr:cNvSpPr txBox="1"/>
      </xdr:nvSpPr>
      <xdr:spPr>
        <a:xfrm>
          <a:off x="2597150" y="1382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141199</xdr:rowOff>
    </xdr:from>
    <xdr:to>
      <xdr:col>11</xdr:col>
      <xdr:colOff>82550</xdr:colOff>
      <xdr:row>82</xdr:row>
      <xdr:rowOff>71349</xdr:rowOff>
    </xdr:to>
    <xdr:sp macro="" textlink="">
      <xdr:nvSpPr>
        <xdr:cNvPr id="216" name="楕円 215"/>
        <xdr:cNvSpPr/>
      </xdr:nvSpPr>
      <xdr:spPr>
        <a:xfrm>
          <a:off x="2095500" y="137200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56126</xdr:rowOff>
    </xdr:from>
    <xdr:ext cx="762000" cy="259045"/>
    <xdr:sp macro="" textlink="">
      <xdr:nvSpPr>
        <xdr:cNvPr id="217" name="テキスト ボックス 216"/>
        <xdr:cNvSpPr txBox="1"/>
      </xdr:nvSpPr>
      <xdr:spPr>
        <a:xfrm>
          <a:off x="1784350" y="1380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123952</xdr:rowOff>
    </xdr:from>
    <xdr:to>
      <xdr:col>7</xdr:col>
      <xdr:colOff>31750</xdr:colOff>
      <xdr:row>82</xdr:row>
      <xdr:rowOff>54102</xdr:rowOff>
    </xdr:to>
    <xdr:sp macro="" textlink="">
      <xdr:nvSpPr>
        <xdr:cNvPr id="218" name="楕円 217"/>
        <xdr:cNvSpPr/>
      </xdr:nvSpPr>
      <xdr:spPr>
        <a:xfrm>
          <a:off x="1282700" y="137027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38879</xdr:rowOff>
    </xdr:from>
    <xdr:ext cx="762000" cy="259045"/>
    <xdr:sp macro="" textlink="">
      <xdr:nvSpPr>
        <xdr:cNvPr id="219" name="テキスト ボックス 218"/>
        <xdr:cNvSpPr txBox="1"/>
      </xdr:nvSpPr>
      <xdr:spPr>
        <a:xfrm>
          <a:off x="971550" y="137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低下。変動要因としては、採用・退職等職員構成の変動による。類似団体平均を下回っているが、今後とも計画的な退職者補充と給与の適正化に努める。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107104</xdr:rowOff>
    </xdr:to>
    <xdr:cxnSp macro="">
      <xdr:nvCxnSpPr>
        <xdr:cNvPr id="253" name="直線コネクタ 252"/>
        <xdr:cNvCxnSpPr/>
      </xdr:nvCxnSpPr>
      <xdr:spPr>
        <a:xfrm flipV="1">
          <a:off x="14712950" y="14582986"/>
          <a:ext cx="762000" cy="10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88</xdr:row>
      <xdr:rowOff>32173</xdr:rowOff>
    </xdr:to>
    <xdr:cxnSp macro="">
      <xdr:nvCxnSpPr>
        <xdr:cNvPr id="256" name="直線コネクタ 255"/>
        <xdr:cNvCxnSpPr/>
      </xdr:nvCxnSpPr>
      <xdr:spPr>
        <a:xfrm flipV="1">
          <a:off x="13903960" y="14691784"/>
          <a:ext cx="80899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3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32173</xdr:rowOff>
    </xdr:to>
    <xdr:cxnSp macro="">
      <xdr:nvCxnSpPr>
        <xdr:cNvPr id="259" name="直線コネクタ 258"/>
        <xdr:cNvCxnSpPr/>
      </xdr:nvCxnSpPr>
      <xdr:spPr>
        <a:xfrm>
          <a:off x="13106400" y="14635480"/>
          <a:ext cx="79756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xdr:cNvSpPr/>
      </xdr:nvSpPr>
      <xdr:spPr>
        <a:xfrm>
          <a:off x="13868400" y="14632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xdr:cNvSpPr txBox="1"/>
      </xdr:nvSpPr>
      <xdr:spPr>
        <a:xfrm>
          <a:off x="13557250" y="1440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50800</xdr:rowOff>
    </xdr:to>
    <xdr:cxnSp macro="">
      <xdr:nvCxnSpPr>
        <xdr:cNvPr id="262" name="直線コネクタ 261"/>
        <xdr:cNvCxnSpPr/>
      </xdr:nvCxnSpPr>
      <xdr:spPr>
        <a:xfrm>
          <a:off x="12293600" y="14494510"/>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3055600" y="1462489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xdr:cNvSpPr/>
      </xdr:nvSpPr>
      <xdr:spPr>
        <a:xfrm>
          <a:off x="12242800" y="146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xdr:cNvSpPr txBox="1"/>
      </xdr:nvSpPr>
      <xdr:spPr>
        <a:xfrm>
          <a:off x="119507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2" name="楕円 271"/>
        <xdr:cNvSpPr/>
      </xdr:nvSpPr>
      <xdr:spPr>
        <a:xfrm>
          <a:off x="15427960" y="145321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131673</xdr:rowOff>
    </xdr:from>
    <xdr:ext cx="762000" cy="259045"/>
    <xdr:sp macro="" textlink="">
      <xdr:nvSpPr>
        <xdr:cNvPr id="273" name="給与水準   （国との比較）該当値テキスト"/>
        <xdr:cNvSpPr txBox="1"/>
      </xdr:nvSpPr>
      <xdr:spPr>
        <a:xfrm>
          <a:off x="15563850" y="143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4" name="楕円 273"/>
        <xdr:cNvSpPr/>
      </xdr:nvSpPr>
      <xdr:spPr>
        <a:xfrm>
          <a:off x="14665960" y="146409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5" name="テキスト ボックス 274"/>
        <xdr:cNvSpPr txBox="1"/>
      </xdr:nvSpPr>
      <xdr:spPr>
        <a:xfrm>
          <a:off x="14370050" y="1472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76" name="楕円 275"/>
        <xdr:cNvSpPr/>
      </xdr:nvSpPr>
      <xdr:spPr>
        <a:xfrm>
          <a:off x="13868400" y="147375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77" name="テキスト ボックス 276"/>
        <xdr:cNvSpPr txBox="1"/>
      </xdr:nvSpPr>
      <xdr:spPr>
        <a:xfrm>
          <a:off x="13557250" y="148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79" name="テキスト ボックス 278"/>
        <xdr:cNvSpPr txBox="1"/>
      </xdr:nvSpPr>
      <xdr:spPr>
        <a:xfrm>
          <a:off x="12763500" y="1436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0" name="楕円 279"/>
        <xdr:cNvSpPr/>
      </xdr:nvSpPr>
      <xdr:spPr>
        <a:xfrm>
          <a:off x="122428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1" name="テキスト ボックス 280"/>
        <xdr:cNvSpPr txBox="1"/>
      </xdr:nvSpPr>
      <xdr:spPr>
        <a:xfrm>
          <a:off x="11950700" y="1422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類似団体平均を下回ったが、前年度より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人の増加。主な要因は、人口減少と職員採用によるものである。今後とも計画的に適正な定員管理を行い、類似団体の平均値に近づけるよう努める。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22719</xdr:rowOff>
    </xdr:from>
    <xdr:to>
      <xdr:col>81</xdr:col>
      <xdr:colOff>44450</xdr:colOff>
      <xdr:row>60</xdr:row>
      <xdr:rowOff>38671</xdr:rowOff>
    </xdr:to>
    <xdr:cxnSp macro="">
      <xdr:nvCxnSpPr>
        <xdr:cNvPr id="315" name="直線コネクタ 314"/>
        <xdr:cNvCxnSpPr/>
      </xdr:nvCxnSpPr>
      <xdr:spPr>
        <a:xfrm>
          <a:off x="14712950" y="10081119"/>
          <a:ext cx="762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11324</xdr:rowOff>
    </xdr:from>
    <xdr:to>
      <xdr:col>77</xdr:col>
      <xdr:colOff>44450</xdr:colOff>
      <xdr:row>60</xdr:row>
      <xdr:rowOff>22719</xdr:rowOff>
    </xdr:to>
    <xdr:cxnSp macro="">
      <xdr:nvCxnSpPr>
        <xdr:cNvPr id="318" name="直線コネクタ 317"/>
        <xdr:cNvCxnSpPr/>
      </xdr:nvCxnSpPr>
      <xdr:spPr>
        <a:xfrm>
          <a:off x="13903960" y="10069724"/>
          <a:ext cx="80899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11324</xdr:rowOff>
    </xdr:to>
    <xdr:cxnSp macro="">
      <xdr:nvCxnSpPr>
        <xdr:cNvPr id="321" name="直線コネクタ 320"/>
        <xdr:cNvCxnSpPr/>
      </xdr:nvCxnSpPr>
      <xdr:spPr>
        <a:xfrm>
          <a:off x="13106400" y="10061067"/>
          <a:ext cx="79756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xdr:cNvSpPr/>
      </xdr:nvSpPr>
      <xdr:spPr>
        <a:xfrm>
          <a:off x="13868400" y="9986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xdr:cNvSpPr txBox="1"/>
      </xdr:nvSpPr>
      <xdr:spPr>
        <a:xfrm>
          <a:off x="13557250" y="97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155293</xdr:rowOff>
    </xdr:from>
    <xdr:to>
      <xdr:col>68</xdr:col>
      <xdr:colOff>152400</xdr:colOff>
      <xdr:row>59</xdr:row>
      <xdr:rowOff>170307</xdr:rowOff>
    </xdr:to>
    <xdr:cxnSp macro="">
      <xdr:nvCxnSpPr>
        <xdr:cNvPr id="324" name="直線コネクタ 323"/>
        <xdr:cNvCxnSpPr/>
      </xdr:nvCxnSpPr>
      <xdr:spPr>
        <a:xfrm>
          <a:off x="12293600" y="10046053"/>
          <a:ext cx="8128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xdr:cNvSpPr/>
      </xdr:nvSpPr>
      <xdr:spPr>
        <a:xfrm>
          <a:off x="13055600" y="99778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xdr:cNvSpPr txBox="1"/>
      </xdr:nvSpPr>
      <xdr:spPr>
        <a:xfrm>
          <a:off x="12763500" y="97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xdr:cNvSpPr/>
      </xdr:nvSpPr>
      <xdr:spPr>
        <a:xfrm>
          <a:off x="12242800" y="9973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xdr:cNvSpPr txBox="1"/>
      </xdr:nvSpPr>
      <xdr:spPr>
        <a:xfrm>
          <a:off x="11950700" y="9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159321</xdr:rowOff>
    </xdr:from>
    <xdr:to>
      <xdr:col>81</xdr:col>
      <xdr:colOff>95250</xdr:colOff>
      <xdr:row>60</xdr:row>
      <xdr:rowOff>89471</xdr:rowOff>
    </xdr:to>
    <xdr:sp macro="" textlink="">
      <xdr:nvSpPr>
        <xdr:cNvPr id="334" name="楕円 333"/>
        <xdr:cNvSpPr/>
      </xdr:nvSpPr>
      <xdr:spPr>
        <a:xfrm>
          <a:off x="15427960" y="100500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xdr:rowOff>
    </xdr:from>
    <xdr:ext cx="762000" cy="259045"/>
    <xdr:sp macro="" textlink="">
      <xdr:nvSpPr>
        <xdr:cNvPr id="335" name="定員管理の状況該当値テキスト"/>
        <xdr:cNvSpPr txBox="1"/>
      </xdr:nvSpPr>
      <xdr:spPr>
        <a:xfrm>
          <a:off x="15563850" y="989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143369</xdr:rowOff>
    </xdr:from>
    <xdr:to>
      <xdr:col>77</xdr:col>
      <xdr:colOff>95250</xdr:colOff>
      <xdr:row>60</xdr:row>
      <xdr:rowOff>73519</xdr:rowOff>
    </xdr:to>
    <xdr:sp macro="" textlink="">
      <xdr:nvSpPr>
        <xdr:cNvPr id="336" name="楕円 335"/>
        <xdr:cNvSpPr/>
      </xdr:nvSpPr>
      <xdr:spPr>
        <a:xfrm>
          <a:off x="14665960" y="100341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83696</xdr:rowOff>
    </xdr:from>
    <xdr:ext cx="736600" cy="259045"/>
    <xdr:sp macro="" textlink="">
      <xdr:nvSpPr>
        <xdr:cNvPr id="337" name="テキスト ボックス 336"/>
        <xdr:cNvSpPr txBox="1"/>
      </xdr:nvSpPr>
      <xdr:spPr>
        <a:xfrm>
          <a:off x="14370050" y="980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131974</xdr:rowOff>
    </xdr:from>
    <xdr:to>
      <xdr:col>73</xdr:col>
      <xdr:colOff>44450</xdr:colOff>
      <xdr:row>60</xdr:row>
      <xdr:rowOff>62124</xdr:rowOff>
    </xdr:to>
    <xdr:sp macro="" textlink="">
      <xdr:nvSpPr>
        <xdr:cNvPr id="338" name="楕円 337"/>
        <xdr:cNvSpPr/>
      </xdr:nvSpPr>
      <xdr:spPr>
        <a:xfrm>
          <a:off x="13868400" y="100227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46901</xdr:rowOff>
    </xdr:from>
    <xdr:ext cx="762000" cy="259045"/>
    <xdr:sp macro="" textlink="">
      <xdr:nvSpPr>
        <xdr:cNvPr id="339" name="テキスト ボックス 338"/>
        <xdr:cNvSpPr txBox="1"/>
      </xdr:nvSpPr>
      <xdr:spPr>
        <a:xfrm>
          <a:off x="13557250" y="1010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0" name="楕円 339"/>
        <xdr:cNvSpPr/>
      </xdr:nvSpPr>
      <xdr:spPr>
        <a:xfrm>
          <a:off x="13055600" y="1001026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34434</xdr:rowOff>
    </xdr:from>
    <xdr:ext cx="762000" cy="259045"/>
    <xdr:sp macro="" textlink="">
      <xdr:nvSpPr>
        <xdr:cNvPr id="341" name="テキスト ボックス 340"/>
        <xdr:cNvSpPr txBox="1"/>
      </xdr:nvSpPr>
      <xdr:spPr>
        <a:xfrm>
          <a:off x="12763500" y="100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104493</xdr:rowOff>
    </xdr:from>
    <xdr:to>
      <xdr:col>64</xdr:col>
      <xdr:colOff>152400</xdr:colOff>
      <xdr:row>60</xdr:row>
      <xdr:rowOff>34643</xdr:rowOff>
    </xdr:to>
    <xdr:sp macro="" textlink="">
      <xdr:nvSpPr>
        <xdr:cNvPr id="342" name="楕円 341"/>
        <xdr:cNvSpPr/>
      </xdr:nvSpPr>
      <xdr:spPr>
        <a:xfrm>
          <a:off x="12242800" y="9995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19420</xdr:rowOff>
    </xdr:from>
    <xdr:ext cx="762000" cy="259045"/>
    <xdr:sp macro="" textlink="">
      <xdr:nvSpPr>
        <xdr:cNvPr id="343" name="テキスト ボックス 342"/>
        <xdr:cNvSpPr txBox="1"/>
      </xdr:nvSpPr>
      <xdr:spPr>
        <a:xfrm>
          <a:off x="11950700" y="10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％の増加となった。主な要因は、過去に実施した災害復旧事業などの起債償還が始まったことで、元利償還金が前年より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ことによる。早期健全化基準は下回っているが、大型事業等が増加すると一気に上昇する恐れがあり、今後、人口減少進行が見込まれる中、基準財政規模に基づく交付税もいつ減少するかは不透明であり、さらに財政力に見合った公債費の発行、抑制に努め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17356</xdr:rowOff>
    </xdr:to>
    <xdr:cxnSp macro="">
      <xdr:nvCxnSpPr>
        <xdr:cNvPr id="376" name="直線コネクタ 375"/>
        <xdr:cNvCxnSpPr/>
      </xdr:nvCxnSpPr>
      <xdr:spPr>
        <a:xfrm>
          <a:off x="14712950" y="7005744"/>
          <a:ext cx="76200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132504</xdr:rowOff>
    </xdr:to>
    <xdr:cxnSp macro="">
      <xdr:nvCxnSpPr>
        <xdr:cNvPr id="379" name="直線コネクタ 378"/>
        <xdr:cNvCxnSpPr/>
      </xdr:nvCxnSpPr>
      <xdr:spPr>
        <a:xfrm>
          <a:off x="13903960" y="6973570"/>
          <a:ext cx="80899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68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100330</xdr:rowOff>
    </xdr:to>
    <xdr:cxnSp macro="">
      <xdr:nvCxnSpPr>
        <xdr:cNvPr id="382" name="直線コネクタ 381"/>
        <xdr:cNvCxnSpPr/>
      </xdr:nvCxnSpPr>
      <xdr:spPr>
        <a:xfrm>
          <a:off x="13106400" y="69735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xdr:cNvSpPr/>
      </xdr:nvSpPr>
      <xdr:spPr>
        <a:xfrm>
          <a:off x="13868400" y="68461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100330</xdr:rowOff>
    </xdr:to>
    <xdr:cxnSp macro="">
      <xdr:nvCxnSpPr>
        <xdr:cNvPr id="385" name="直線コネクタ 384"/>
        <xdr:cNvCxnSpPr/>
      </xdr:nvCxnSpPr>
      <xdr:spPr>
        <a:xfrm>
          <a:off x="12293600" y="6965527"/>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xdr:cNvSpPr/>
      </xdr:nvSpPr>
      <xdr:spPr>
        <a:xfrm>
          <a:off x="13055600" y="68461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xdr:cNvSpPr txBox="1"/>
      </xdr:nvSpPr>
      <xdr:spPr>
        <a:xfrm>
          <a:off x="1276350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xdr:cNvSpPr/>
      </xdr:nvSpPr>
      <xdr:spPr>
        <a:xfrm>
          <a:off x="1224280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5" name="楕円 394"/>
        <xdr:cNvSpPr/>
      </xdr:nvSpPr>
      <xdr:spPr>
        <a:xfrm>
          <a:off x="15427960" y="70112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6" name="公債費負担の状況該当値テキスト"/>
        <xdr:cNvSpPr txBox="1"/>
      </xdr:nvSpPr>
      <xdr:spPr>
        <a:xfrm>
          <a:off x="15563850" y="698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7" name="楕円 396"/>
        <xdr:cNvSpPr/>
      </xdr:nvSpPr>
      <xdr:spPr>
        <a:xfrm>
          <a:off x="14665960" y="69549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8" name="テキスト ボックス 397"/>
        <xdr:cNvSpPr txBox="1"/>
      </xdr:nvSpPr>
      <xdr:spPr>
        <a:xfrm>
          <a:off x="14370050" y="704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xdr:cNvSpPr/>
      </xdr:nvSpPr>
      <xdr:spPr>
        <a:xfrm>
          <a:off x="13868400" y="6922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0" name="テキスト ボックス 399"/>
        <xdr:cNvSpPr txBox="1"/>
      </xdr:nvSpPr>
      <xdr:spPr>
        <a:xfrm>
          <a:off x="1355725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3055600" y="69227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2" name="テキスト ボックス 401"/>
        <xdr:cNvSpPr txBox="1"/>
      </xdr:nvSpPr>
      <xdr:spPr>
        <a:xfrm>
          <a:off x="1276350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xdr:cNvSpPr/>
      </xdr:nvSpPr>
      <xdr:spPr>
        <a:xfrm>
          <a:off x="12242800" y="69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04" name="テキスト ボックス 403"/>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万円に減少したにもかかわらず、充当可能財源が前年より減少したことで令和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年度は赤字に転じた。地方債残高は平成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年度以降年々増加傾向にあり、今後も計画的な地方債の発行に努め、限られた財源の中で、合理的かつ効果的な財政運営を行う。</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53" name="楕円 452"/>
        <xdr:cNvSpPr/>
      </xdr:nvSpPr>
      <xdr:spPr>
        <a:xfrm>
          <a:off x="15427960" y="22944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87224</xdr:rowOff>
    </xdr:from>
    <xdr:ext cx="762000" cy="259045"/>
    <xdr:sp macro="" textlink="">
      <xdr:nvSpPr>
        <xdr:cNvPr id="454" name="将来負担の状況該当値テキスト"/>
        <xdr:cNvSpPr txBox="1"/>
      </xdr:nvSpPr>
      <xdr:spPr>
        <a:xfrm>
          <a:off x="15563850" y="226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5" name="楕円 454"/>
        <xdr:cNvSpPr/>
      </xdr:nvSpPr>
      <xdr:spPr>
        <a:xfrm>
          <a:off x="13868400" y="25118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6" name="テキスト ボックス 455"/>
        <xdr:cNvSpPr txBox="1"/>
      </xdr:nvSpPr>
      <xdr:spPr>
        <a:xfrm>
          <a:off x="13557250" y="2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93698</xdr:rowOff>
    </xdr:from>
    <xdr:to>
      <xdr:col>64</xdr:col>
      <xdr:colOff>152400</xdr:colOff>
      <xdr:row>14</xdr:row>
      <xdr:rowOff>23848</xdr:rowOff>
    </xdr:to>
    <xdr:sp macro="" textlink="">
      <xdr:nvSpPr>
        <xdr:cNvPr id="457" name="楕円 456"/>
        <xdr:cNvSpPr/>
      </xdr:nvSpPr>
      <xdr:spPr>
        <a:xfrm>
          <a:off x="12242800" y="227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8625</xdr:rowOff>
    </xdr:from>
    <xdr:ext cx="762000" cy="259045"/>
    <xdr:sp macro="" textlink="">
      <xdr:nvSpPr>
        <xdr:cNvPr id="458" name="テキスト ボックス 457"/>
        <xdr:cNvSpPr txBox="1"/>
      </xdr:nvSpPr>
      <xdr:spPr>
        <a:xfrm>
          <a:off x="11950700" y="23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一般職員の増員などが影響。また、経験年数階層内における一般職員の分布が変動した結果にもよるが、本町のような小規模自治体では、職員の退職に伴い若い職員が後任の管理職に昇任していることもあり、給料月額が高くなる傾向にある。全国平均も上回っており、今後さらに適正な定員管理を行い人件費の抑制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44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％増加。主な要因は、システム改修経費、若桜鉄道関連委託料等が増加したことによる。全国平均、類似団体平均をどちらも上回っており、今後も一層の経費節減に努めていく。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92710</xdr:rowOff>
    </xdr:from>
    <xdr:to>
      <xdr:col>82</xdr:col>
      <xdr:colOff>107950</xdr:colOff>
      <xdr:row>16</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35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35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41910</xdr:rowOff>
    </xdr:from>
    <xdr:to>
      <xdr:col>78</xdr:col>
      <xdr:colOff>120650</xdr:colOff>
      <xdr:row>16</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7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前年度に引き続き対象者減により生活保護費が減少している。しかし、経常収支比率は類似団体平均を上回っており、今後ともきめ細やかな福祉施策を行う一方、持続可能な範囲を見極めたうえで実施する必要がある。さらに介護予防や健康づくりなど扶助費の抑制につながる取り組みをしっかりすすめ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主な要因は、公共下水道事業特別会計への繰出金が増加したことによる。ここ数年、全国平均、類似団体平均を上回っており、健康づくりの推進による医療費の削減や下水道接続率の向上、水道施設の統合・料金の見直しなどにより各特別会計の健全経営化に取り組み、一般会計からの繰出金の減少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3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主な要因は、特定地域づくり事業や伝統的建造物群保存地区選定事業に係る補助金等が増加したことによる。全国平均、類似団体平均を下回っているが、今後も社会保障関連経費増加が見込まれ、事業の見直しや補助金等内容を精査し、適正な補助金交付、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主な要因は、過去に実施した災害復旧事業などの起債償還が始まったことで、元金償還金が増加したことによる。今後も新たな償還が始まる予定であり、財政的に余裕があるとは言えない状況にあって、今後も計画的な地方債の借入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％の増加。主な要因は、人件費や物件費、繰出金が増加したことによる。ここ数年全国平均を上回る傾向が続いており、今後も事業の見直しや一層の経費節減に努め、類似団体平均に近づけるよう努力する。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78</xdr:row>
      <xdr:rowOff>91077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7600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xdr:rowOff>
    </xdr:from>
    <xdr:to>
      <xdr:col>78</xdr:col>
      <xdr:colOff>69850</xdr:colOff>
      <xdr:row>79</xdr:row>
      <xdr:rowOff>4536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6002"/>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140063</xdr:rowOff>
    </xdr:from>
    <xdr:to>
      <xdr:col>73</xdr:col>
      <xdr:colOff>180975</xdr:colOff>
      <xdr:row>79</xdr:row>
      <xdr:rowOff>4536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13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97608</xdr:rowOff>
    </xdr:from>
    <xdr:to>
      <xdr:col>69</xdr:col>
      <xdr:colOff>92075</xdr:colOff>
      <xdr:row>78</xdr:row>
      <xdr:rowOff>140063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707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123552</xdr:rowOff>
    </xdr:from>
    <xdr:to>
      <xdr:col>78</xdr:col>
      <xdr:colOff>120650</xdr:colOff>
      <xdr:row>78</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38479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46808</xdr:rowOff>
    </xdr:from>
    <xdr:to>
      <xdr:col>65</xdr:col>
      <xdr:colOff>53975</xdr:colOff>
      <xdr:row>78</xdr:row>
      <xdr:rowOff>148408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133185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13514</xdr:rowOff>
    </xdr:from>
    <xdr:to>
      <xdr:col>29</xdr:col>
      <xdr:colOff>127000</xdr:colOff>
      <xdr:row>18</xdr:row>
      <xdr:rowOff>29578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7239"/>
          <a:ext cx="647700" cy="16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29578</xdr:rowOff>
    </xdr:from>
    <xdr:to>
      <xdr:col>26</xdr:col>
      <xdr:colOff>50800</xdr:colOff>
      <xdr:row>18</xdr:row>
      <xdr:rowOff>51209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3303"/>
          <a:ext cx="698500" cy="2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51209</xdr:rowOff>
    </xdr:from>
    <xdr:to>
      <xdr:col>22</xdr:col>
      <xdr:colOff>114300</xdr:colOff>
      <xdr:row>18</xdr:row>
      <xdr:rowOff>97118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84934"/>
          <a:ext cx="698500" cy="4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97118</xdr:rowOff>
    </xdr:from>
    <xdr:to>
      <xdr:col>18</xdr:col>
      <xdr:colOff>177800</xdr:colOff>
      <xdr:row>18</xdr:row>
      <xdr:rowOff>121650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0843"/>
          <a:ext cx="698500" cy="2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134164</xdr:rowOff>
    </xdr:from>
    <xdr:to>
      <xdr:col>29</xdr:col>
      <xdr:colOff>177800</xdr:colOff>
      <xdr:row>18</xdr:row>
      <xdr:rowOff>64314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106241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6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150228</xdr:rowOff>
    </xdr:from>
    <xdr:to>
      <xdr:col>26</xdr:col>
      <xdr:colOff>101600</xdr:colOff>
      <xdr:row>18</xdr:row>
      <xdr:rowOff>80378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409</xdr:rowOff>
    </xdr:from>
    <xdr:to>
      <xdr:col>22</xdr:col>
      <xdr:colOff>165100</xdr:colOff>
      <xdr:row>18</xdr:row>
      <xdr:rowOff>102009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3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112186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46318</xdr:rowOff>
    </xdr:from>
    <xdr:to>
      <xdr:col>19</xdr:col>
      <xdr:colOff>38100</xdr:colOff>
      <xdr:row>18</xdr:row>
      <xdr:rowOff>147918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158095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70850</xdr:rowOff>
    </xdr:from>
    <xdr:to>
      <xdr:col>15</xdr:col>
      <xdr:colOff>101600</xdr:colOff>
      <xdr:row>19</xdr:row>
      <xdr:rowOff>1000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7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326072</xdr:rowOff>
    </xdr:from>
    <xdr:to>
      <xdr:col>29</xdr:col>
      <xdr:colOff>127000</xdr:colOff>
      <xdr:row>36</xdr:row>
      <xdr:rowOff>733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6422"/>
          <a:ext cx="647700" cy="17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310850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733</xdr:rowOff>
    </xdr:from>
    <xdr:to>
      <xdr:col>26</xdr:col>
      <xdr:colOff>50800</xdr:colOff>
      <xdr:row>36</xdr:row>
      <xdr:rowOff>68246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3983"/>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68246</xdr:rowOff>
    </xdr:from>
    <xdr:to>
      <xdr:col>22</xdr:col>
      <xdr:colOff>114300</xdr:colOff>
      <xdr:row>36</xdr:row>
      <xdr:rowOff>73142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1496"/>
          <a:ext cx="698500" cy="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73142</xdr:rowOff>
    </xdr:from>
    <xdr:to>
      <xdr:col>18</xdr:col>
      <xdr:colOff>177800</xdr:colOff>
      <xdr:row>36</xdr:row>
      <xdr:rowOff>76331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6392"/>
          <a:ext cx="698500" cy="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275272</xdr:rowOff>
    </xdr:from>
    <xdr:to>
      <xdr:col>29</xdr:col>
      <xdr:colOff>177800</xdr:colOff>
      <xdr:row>36</xdr:row>
      <xdr:rowOff>33972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120349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292833</xdr:rowOff>
    </xdr:from>
    <xdr:to>
      <xdr:col>26</xdr:col>
      <xdr:colOff>101600</xdr:colOff>
      <xdr:row>36</xdr:row>
      <xdr:rowOff>51533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17446</xdr:rowOff>
    </xdr:from>
    <xdr:to>
      <xdr:col>22</xdr:col>
      <xdr:colOff>165100</xdr:colOff>
      <xdr:row>36</xdr:row>
      <xdr:rowOff>119046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22342</xdr:rowOff>
    </xdr:from>
    <xdr:to>
      <xdr:col>19</xdr:col>
      <xdr:colOff>38100</xdr:colOff>
      <xdr:row>36</xdr:row>
      <xdr:rowOff>123942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134119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25531</xdr:rowOff>
    </xdr:from>
    <xdr:to>
      <xdr:col>15</xdr:col>
      <xdr:colOff>101600</xdr:colOff>
      <xdr:row>36</xdr:row>
      <xdr:rowOff>127131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137308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21176</xdr:rowOff>
    </xdr:from>
    <xdr:to>
      <xdr:col>24</xdr:col>
      <xdr:colOff>63500</xdr:colOff>
      <xdr:row>37</xdr:row>
      <xdr:rowOff>41072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4826"/>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41072</xdr:rowOff>
    </xdr:from>
    <xdr:to>
      <xdr:col>19</xdr:col>
      <xdr:colOff>177800</xdr:colOff>
      <xdr:row>37</xdr:row>
      <xdr:rowOff>53053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4722"/>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53053</xdr:rowOff>
    </xdr:from>
    <xdr:to>
      <xdr:col>15</xdr:col>
      <xdr:colOff>50800</xdr:colOff>
      <xdr:row>37</xdr:row>
      <xdr:rowOff>144316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96703"/>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144316</xdr:rowOff>
    </xdr:from>
    <xdr:to>
      <xdr:col>10</xdr:col>
      <xdr:colOff>114300</xdr:colOff>
      <xdr:row>37</xdr:row>
      <xdr:rowOff>164040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879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141826</xdr:rowOff>
    </xdr:from>
    <xdr:to>
      <xdr:col>24</xdr:col>
      <xdr:colOff>114300</xdr:colOff>
      <xdr:row>37</xdr:row>
      <xdr:rowOff>71976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164703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161722</xdr:rowOff>
    </xdr:from>
    <xdr:to>
      <xdr:col>20</xdr:col>
      <xdr:colOff>38100</xdr:colOff>
      <xdr:row>37</xdr:row>
      <xdr:rowOff>91872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108399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2253</xdr:rowOff>
    </xdr:from>
    <xdr:to>
      <xdr:col>15</xdr:col>
      <xdr:colOff>101600</xdr:colOff>
      <xdr:row>37</xdr:row>
      <xdr:rowOff>103853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120380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93516</xdr:rowOff>
    </xdr:from>
    <xdr:to>
      <xdr:col>10</xdr:col>
      <xdr:colOff>165100</xdr:colOff>
      <xdr:row>38</xdr:row>
      <xdr:rowOff>23666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40193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113239</xdr:rowOff>
    </xdr:from>
    <xdr:to>
      <xdr:col>6</xdr:col>
      <xdr:colOff>38100</xdr:colOff>
      <xdr:row>38</xdr:row>
      <xdr:rowOff>43390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6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59916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29980</xdr:rowOff>
    </xdr:from>
    <xdr:to>
      <xdr:col>24</xdr:col>
      <xdr:colOff>63500</xdr:colOff>
      <xdr:row>58</xdr:row>
      <xdr:rowOff>40751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4080"/>
          <a:ext cx="8382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40751</xdr:rowOff>
    </xdr:from>
    <xdr:to>
      <xdr:col>19</xdr:col>
      <xdr:colOff>177800</xdr:colOff>
      <xdr:row>58</xdr:row>
      <xdr:rowOff>55486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4851"/>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41322</xdr:rowOff>
    </xdr:from>
    <xdr:to>
      <xdr:col>15</xdr:col>
      <xdr:colOff>50800</xdr:colOff>
      <xdr:row>58</xdr:row>
      <xdr:rowOff>55486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5422"/>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41322</xdr:rowOff>
    </xdr:from>
    <xdr:to>
      <xdr:col>10</xdr:col>
      <xdr:colOff>114300</xdr:colOff>
      <xdr:row>58</xdr:row>
      <xdr:rowOff>57401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5422"/>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150630</xdr:rowOff>
    </xdr:from>
    <xdr:to>
      <xdr:col>24</xdr:col>
      <xdr:colOff>114300</xdr:colOff>
      <xdr:row>58</xdr:row>
      <xdr:rowOff>80780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161401</xdr:rowOff>
    </xdr:from>
    <xdr:to>
      <xdr:col>20</xdr:col>
      <xdr:colOff>38100</xdr:colOff>
      <xdr:row>58</xdr:row>
      <xdr:rowOff>91551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82678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4686</xdr:rowOff>
    </xdr:from>
    <xdr:to>
      <xdr:col>15</xdr:col>
      <xdr:colOff>101600</xdr:colOff>
      <xdr:row>58</xdr:row>
      <xdr:rowOff>106286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161972</xdr:rowOff>
    </xdr:from>
    <xdr:to>
      <xdr:col>10</xdr:col>
      <xdr:colOff>165100</xdr:colOff>
      <xdr:row>58</xdr:row>
      <xdr:rowOff>92122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108649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6601</xdr:rowOff>
    </xdr:from>
    <xdr:to>
      <xdr:col>6</xdr:col>
      <xdr:colOff>38100</xdr:colOff>
      <xdr:row>58</xdr:row>
      <xdr:rowOff>108201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124728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70594</xdr:rowOff>
    </xdr:from>
    <xdr:to>
      <xdr:col>24</xdr:col>
      <xdr:colOff>63500</xdr:colOff>
      <xdr:row>77</xdr:row>
      <xdr:rowOff>111302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2244"/>
          <a:ext cx="8382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70594</xdr:rowOff>
    </xdr:from>
    <xdr:to>
      <xdr:col>19</xdr:col>
      <xdr:colOff>177800</xdr:colOff>
      <xdr:row>77</xdr:row>
      <xdr:rowOff>120577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2244"/>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120577</xdr:rowOff>
    </xdr:from>
    <xdr:to>
      <xdr:col>15</xdr:col>
      <xdr:colOff>50800</xdr:colOff>
      <xdr:row>77</xdr:row>
      <xdr:rowOff>144512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2227"/>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135430</xdr:rowOff>
    </xdr:from>
    <xdr:to>
      <xdr:col>10</xdr:col>
      <xdr:colOff>114300</xdr:colOff>
      <xdr:row>77</xdr:row>
      <xdr:rowOff>144512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7080"/>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60502</xdr:rowOff>
    </xdr:from>
    <xdr:to>
      <xdr:col>24</xdr:col>
      <xdr:colOff>114300</xdr:colOff>
      <xdr:row>77</xdr:row>
      <xdr:rowOff>162102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146879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19794</xdr:rowOff>
    </xdr:from>
    <xdr:to>
      <xdr:col>20</xdr:col>
      <xdr:colOff>38100</xdr:colOff>
      <xdr:row>77</xdr:row>
      <xdr:rowOff>121394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112521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69777</xdr:rowOff>
    </xdr:from>
    <xdr:to>
      <xdr:col>15</xdr:col>
      <xdr:colOff>101600</xdr:colOff>
      <xdr:row>77</xdr:row>
      <xdr:rowOff>171377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162504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93712</xdr:rowOff>
    </xdr:from>
    <xdr:to>
      <xdr:col>10</xdr:col>
      <xdr:colOff>165100</xdr:colOff>
      <xdr:row>78</xdr:row>
      <xdr:rowOff>23862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84630</xdr:rowOff>
    </xdr:from>
    <xdr:to>
      <xdr:col>6</xdr:col>
      <xdr:colOff>38100</xdr:colOff>
      <xdr:row>78</xdr:row>
      <xdr:rowOff>14780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5907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141300</xdr:rowOff>
    </xdr:from>
    <xdr:to>
      <xdr:col>24</xdr:col>
      <xdr:colOff>63500</xdr:colOff>
      <xdr:row>94</xdr:row>
      <xdr:rowOff>168968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57600"/>
          <a:ext cx="8382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141300</xdr:rowOff>
    </xdr:from>
    <xdr:to>
      <xdr:col>19</xdr:col>
      <xdr:colOff>177800</xdr:colOff>
      <xdr:row>95</xdr:row>
      <xdr:rowOff>70236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57600"/>
          <a:ext cx="889000" cy="10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66639</xdr:rowOff>
    </xdr:from>
    <xdr:to>
      <xdr:col>15</xdr:col>
      <xdr:colOff>50800</xdr:colOff>
      <xdr:row>95</xdr:row>
      <xdr:rowOff>70236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5438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66639</xdr:rowOff>
    </xdr:from>
    <xdr:to>
      <xdr:col>10</xdr:col>
      <xdr:colOff>114300</xdr:colOff>
      <xdr:row>95</xdr:row>
      <xdr:rowOff>91427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54389"/>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118168</xdr:rowOff>
    </xdr:from>
    <xdr:to>
      <xdr:col>24</xdr:col>
      <xdr:colOff>114300</xdr:colOff>
      <xdr:row>95</xdr:row>
      <xdr:rowOff>48318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141045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90500</xdr:rowOff>
    </xdr:from>
    <xdr:to>
      <xdr:col>20</xdr:col>
      <xdr:colOff>38100</xdr:colOff>
      <xdr:row>95</xdr:row>
      <xdr:rowOff>20650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37177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19436</xdr:rowOff>
    </xdr:from>
    <xdr:to>
      <xdr:col>15</xdr:col>
      <xdr:colOff>101600</xdr:colOff>
      <xdr:row>95</xdr:row>
      <xdr:rowOff>121036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137563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15839</xdr:rowOff>
    </xdr:from>
    <xdr:to>
      <xdr:col>10</xdr:col>
      <xdr:colOff>165100</xdr:colOff>
      <xdr:row>95</xdr:row>
      <xdr:rowOff>117439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133966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40627</xdr:rowOff>
    </xdr:from>
    <xdr:to>
      <xdr:col>6</xdr:col>
      <xdr:colOff>38100</xdr:colOff>
      <xdr:row>95</xdr:row>
      <xdr:rowOff>142227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26646</xdr:rowOff>
    </xdr:from>
    <xdr:to>
      <xdr:col>55</xdr:col>
      <xdr:colOff>0</xdr:colOff>
      <xdr:row>37</xdr:row>
      <xdr:rowOff>47641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70296"/>
          <a:ext cx="8382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9457</xdr:rowOff>
    </xdr:from>
    <xdr:to>
      <xdr:col>50</xdr:col>
      <xdr:colOff>114300</xdr:colOff>
      <xdr:row>37</xdr:row>
      <xdr:rowOff>26646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1657"/>
          <a:ext cx="889000" cy="1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9457</xdr:rowOff>
    </xdr:from>
    <xdr:to>
      <xdr:col>45</xdr:col>
      <xdr:colOff>177800</xdr:colOff>
      <xdr:row>37</xdr:row>
      <xdr:rowOff>113363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1657"/>
          <a:ext cx="889000" cy="2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113363</xdr:rowOff>
    </xdr:from>
    <xdr:to>
      <xdr:col>41</xdr:col>
      <xdr:colOff>50800</xdr:colOff>
      <xdr:row>37</xdr:row>
      <xdr:rowOff>126312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57013"/>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168291</xdr:rowOff>
    </xdr:from>
    <xdr:to>
      <xdr:col>55</xdr:col>
      <xdr:colOff>50800</xdr:colOff>
      <xdr:row>37</xdr:row>
      <xdr:rowOff>98441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146718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147296</xdr:rowOff>
    </xdr:from>
    <xdr:to>
      <xdr:col>50</xdr:col>
      <xdr:colOff>165100</xdr:colOff>
      <xdr:row>37</xdr:row>
      <xdr:rowOff>77446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68573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130107</xdr:rowOff>
    </xdr:from>
    <xdr:to>
      <xdr:col>46</xdr:col>
      <xdr:colOff>38100</xdr:colOff>
      <xdr:row>36</xdr:row>
      <xdr:rowOff>60257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76784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0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62563</xdr:rowOff>
    </xdr:from>
    <xdr:to>
      <xdr:col>41</xdr:col>
      <xdr:colOff>101600</xdr:colOff>
      <xdr:row>37</xdr:row>
      <xdr:rowOff>164164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6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75512</xdr:rowOff>
    </xdr:from>
    <xdr:to>
      <xdr:col>36</xdr:col>
      <xdr:colOff>165100</xdr:colOff>
      <xdr:row>38</xdr:row>
      <xdr:rowOff>5662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168239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149066</xdr:rowOff>
    </xdr:from>
    <xdr:to>
      <xdr:col>55</xdr:col>
      <xdr:colOff>0</xdr:colOff>
      <xdr:row>58</xdr:row>
      <xdr:rowOff>154798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93166"/>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137391</xdr:rowOff>
    </xdr:from>
    <xdr:to>
      <xdr:col>50</xdr:col>
      <xdr:colOff>114300</xdr:colOff>
      <xdr:row>58</xdr:row>
      <xdr:rowOff>149066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81491"/>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137391</xdr:rowOff>
    </xdr:from>
    <xdr:to>
      <xdr:col>45</xdr:col>
      <xdr:colOff>177800</xdr:colOff>
      <xdr:row>58</xdr:row>
      <xdr:rowOff>145631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1491"/>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144024</xdr:rowOff>
    </xdr:from>
    <xdr:to>
      <xdr:col>41</xdr:col>
      <xdr:colOff>50800</xdr:colOff>
      <xdr:row>58</xdr:row>
      <xdr:rowOff>145631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8812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103998</xdr:rowOff>
    </xdr:from>
    <xdr:to>
      <xdr:col>55</xdr:col>
      <xdr:colOff>50800</xdr:colOff>
      <xdr:row>59</xdr:row>
      <xdr:rowOff>34148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98266</xdr:rowOff>
    </xdr:from>
    <xdr:to>
      <xdr:col>50</xdr:col>
      <xdr:colOff>165100</xdr:colOff>
      <xdr:row>59</xdr:row>
      <xdr:rowOff>28416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19543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3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86591</xdr:rowOff>
    </xdr:from>
    <xdr:to>
      <xdr:col>46</xdr:col>
      <xdr:colOff>38100</xdr:colOff>
      <xdr:row>59</xdr:row>
      <xdr:rowOff>16741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7868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94831</xdr:rowOff>
    </xdr:from>
    <xdr:to>
      <xdr:col>41</xdr:col>
      <xdr:colOff>101600</xdr:colOff>
      <xdr:row>59</xdr:row>
      <xdr:rowOff>24981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16108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93224</xdr:rowOff>
    </xdr:from>
    <xdr:to>
      <xdr:col>36</xdr:col>
      <xdr:colOff>165100</xdr:colOff>
      <xdr:row>59</xdr:row>
      <xdr:rowOff>23374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14501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21623</xdr:rowOff>
    </xdr:from>
    <xdr:to>
      <xdr:col>55</xdr:col>
      <xdr:colOff>0</xdr:colOff>
      <xdr:row>79</xdr:row>
      <xdr:rowOff>31345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66173"/>
          <a:ext cx="8382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120827</xdr:rowOff>
    </xdr:from>
    <xdr:to>
      <xdr:col>50</xdr:col>
      <xdr:colOff>114300</xdr:colOff>
      <xdr:row>79</xdr:row>
      <xdr:rowOff>21623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3927"/>
          <a:ext cx="889000" cy="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120827</xdr:rowOff>
    </xdr:from>
    <xdr:to>
      <xdr:col>45</xdr:col>
      <xdr:colOff>177800</xdr:colOff>
      <xdr:row>79</xdr:row>
      <xdr:rowOff>7815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3927"/>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7815</xdr:rowOff>
    </xdr:from>
    <xdr:to>
      <xdr:col>41</xdr:col>
      <xdr:colOff>50800</xdr:colOff>
      <xdr:row>79</xdr:row>
      <xdr:rowOff>23878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2365"/>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151995</xdr:rowOff>
    </xdr:from>
    <xdr:to>
      <xdr:col>55</xdr:col>
      <xdr:colOff>50800</xdr:colOff>
      <xdr:row>79</xdr:row>
      <xdr:rowOff>82145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66922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142273</xdr:rowOff>
    </xdr:from>
    <xdr:to>
      <xdr:col>50</xdr:col>
      <xdr:colOff>165100</xdr:colOff>
      <xdr:row>79</xdr:row>
      <xdr:rowOff>72423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70027</xdr:rowOff>
    </xdr:from>
    <xdr:to>
      <xdr:col>46</xdr:col>
      <xdr:colOff>38100</xdr:colOff>
      <xdr:row>79</xdr:row>
      <xdr:rowOff>177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162754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128465</xdr:rowOff>
    </xdr:from>
    <xdr:to>
      <xdr:col>41</xdr:col>
      <xdr:colOff>101600</xdr:colOff>
      <xdr:row>79</xdr:row>
      <xdr:rowOff>58615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49742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144528</xdr:rowOff>
    </xdr:from>
    <xdr:to>
      <xdr:col>36</xdr:col>
      <xdr:colOff>165100</xdr:colOff>
      <xdr:row>79</xdr:row>
      <xdr:rowOff>74678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65805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71496</xdr:rowOff>
    </xdr:from>
    <xdr:to>
      <xdr:col>55</xdr:col>
      <xdr:colOff>0</xdr:colOff>
      <xdr:row>98</xdr:row>
      <xdr:rowOff>75980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3596"/>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71496</xdr:rowOff>
    </xdr:from>
    <xdr:to>
      <xdr:col>50</xdr:col>
      <xdr:colOff>114300</xdr:colOff>
      <xdr:row>98</xdr:row>
      <xdr:rowOff>82438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3596"/>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79763</xdr:rowOff>
    </xdr:from>
    <xdr:to>
      <xdr:col>45</xdr:col>
      <xdr:colOff>177800</xdr:colOff>
      <xdr:row>98</xdr:row>
      <xdr:rowOff>82438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186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66601</xdr:rowOff>
    </xdr:from>
    <xdr:to>
      <xdr:col>41</xdr:col>
      <xdr:colOff>50800</xdr:colOff>
      <xdr:row>98</xdr:row>
      <xdr:rowOff>79763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8701"/>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25180</xdr:rowOff>
    </xdr:from>
    <xdr:to>
      <xdr:col>55</xdr:col>
      <xdr:colOff>50800</xdr:colOff>
      <xdr:row>98</xdr:row>
      <xdr:rowOff>126780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20696</xdr:rowOff>
    </xdr:from>
    <xdr:to>
      <xdr:col>50</xdr:col>
      <xdr:colOff>165100</xdr:colOff>
      <xdr:row>98</xdr:row>
      <xdr:rowOff>122296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113423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31638</xdr:rowOff>
    </xdr:from>
    <xdr:to>
      <xdr:col>46</xdr:col>
      <xdr:colOff>38100</xdr:colOff>
      <xdr:row>98</xdr:row>
      <xdr:rowOff>133238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124365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28963</xdr:rowOff>
    </xdr:from>
    <xdr:to>
      <xdr:col>41</xdr:col>
      <xdr:colOff>101600</xdr:colOff>
      <xdr:row>98</xdr:row>
      <xdr:rowOff>130563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121690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15801</xdr:rowOff>
    </xdr:from>
    <xdr:to>
      <xdr:col>36</xdr:col>
      <xdr:colOff>165100</xdr:colOff>
      <xdr:row>98</xdr:row>
      <xdr:rowOff>117401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133928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70846</xdr:rowOff>
    </xdr:from>
    <xdr:to>
      <xdr:col>85</xdr:col>
      <xdr:colOff>127000</xdr:colOff>
      <xdr:row>39</xdr:row>
      <xdr:rowOff>77053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57396"/>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64380</xdr:rowOff>
    </xdr:from>
    <xdr:to>
      <xdr:col>81</xdr:col>
      <xdr:colOff>50800</xdr:colOff>
      <xdr:row>39</xdr:row>
      <xdr:rowOff>77053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79480"/>
          <a:ext cx="889000" cy="18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36670</xdr:rowOff>
    </xdr:from>
    <xdr:to>
      <xdr:col>76</xdr:col>
      <xdr:colOff>114300</xdr:colOff>
      <xdr:row>38</xdr:row>
      <xdr:rowOff>64380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51770"/>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36670</xdr:rowOff>
    </xdr:from>
    <xdr:to>
      <xdr:col>71</xdr:col>
      <xdr:colOff>177800</xdr:colOff>
      <xdr:row>38</xdr:row>
      <xdr:rowOff>129857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51770"/>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20046</xdr:rowOff>
    </xdr:from>
    <xdr:to>
      <xdr:col>85</xdr:col>
      <xdr:colOff>177800</xdr:colOff>
      <xdr:row>39</xdr:row>
      <xdr:rowOff>121646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26253</xdr:rowOff>
    </xdr:from>
    <xdr:to>
      <xdr:col>81</xdr:col>
      <xdr:colOff>101600</xdr:colOff>
      <xdr:row>39</xdr:row>
      <xdr:rowOff>127853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118980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13580</xdr:rowOff>
    </xdr:from>
    <xdr:to>
      <xdr:col>76</xdr:col>
      <xdr:colOff>165100</xdr:colOff>
      <xdr:row>38</xdr:row>
      <xdr:rowOff>115180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157320</xdr:rowOff>
    </xdr:from>
    <xdr:to>
      <xdr:col>72</xdr:col>
      <xdr:colOff>38100</xdr:colOff>
      <xdr:row>38</xdr:row>
      <xdr:rowOff>87470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103997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79057</xdr:rowOff>
    </xdr:from>
    <xdr:to>
      <xdr:col>67</xdr:col>
      <xdr:colOff>101600</xdr:colOff>
      <xdr:row>39</xdr:row>
      <xdr:rowOff>9207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101834</xdr:rowOff>
    </xdr:from>
    <xdr:to>
      <xdr:col>85</xdr:col>
      <xdr:colOff>127000</xdr:colOff>
      <xdr:row>78</xdr:row>
      <xdr:rowOff>112762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4934"/>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112762</xdr:rowOff>
    </xdr:from>
    <xdr:to>
      <xdr:col>81</xdr:col>
      <xdr:colOff>50800</xdr:colOff>
      <xdr:row>78</xdr:row>
      <xdr:rowOff>132400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5862"/>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130491</xdr:rowOff>
    </xdr:from>
    <xdr:to>
      <xdr:col>76</xdr:col>
      <xdr:colOff>114300</xdr:colOff>
      <xdr:row>78</xdr:row>
      <xdr:rowOff>132400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03591"/>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130491</xdr:rowOff>
    </xdr:from>
    <xdr:to>
      <xdr:col>71</xdr:col>
      <xdr:colOff>177800</xdr:colOff>
      <xdr:row>78</xdr:row>
      <xdr:rowOff>137511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3591"/>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51034</xdr:rowOff>
    </xdr:from>
    <xdr:to>
      <xdr:col>85</xdr:col>
      <xdr:colOff>177800</xdr:colOff>
      <xdr:row>78</xdr:row>
      <xdr:rowOff>152634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61962</xdr:rowOff>
    </xdr:from>
    <xdr:to>
      <xdr:col>81</xdr:col>
      <xdr:colOff>101600</xdr:colOff>
      <xdr:row>78</xdr:row>
      <xdr:rowOff>163562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154689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81600</xdr:rowOff>
    </xdr:from>
    <xdr:to>
      <xdr:col>76</xdr:col>
      <xdr:colOff>165100</xdr:colOff>
      <xdr:row>79</xdr:row>
      <xdr:rowOff>11750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2877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79691</xdr:rowOff>
    </xdr:from>
    <xdr:to>
      <xdr:col>72</xdr:col>
      <xdr:colOff>38100</xdr:colOff>
      <xdr:row>79</xdr:row>
      <xdr:rowOff>9841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968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86711</xdr:rowOff>
    </xdr:from>
    <xdr:to>
      <xdr:col>67</xdr:col>
      <xdr:colOff>101600</xdr:colOff>
      <xdr:row>79</xdr:row>
      <xdr:rowOff>16861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7988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5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46118</xdr:rowOff>
    </xdr:from>
    <xdr:to>
      <xdr:col>85</xdr:col>
      <xdr:colOff>127000</xdr:colOff>
      <xdr:row>98</xdr:row>
      <xdr:rowOff>104697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8218"/>
          <a:ext cx="8382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46118</xdr:rowOff>
    </xdr:from>
    <xdr:to>
      <xdr:col>81</xdr:col>
      <xdr:colOff>50800</xdr:colOff>
      <xdr:row>98</xdr:row>
      <xdr:rowOff>124013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48218"/>
          <a:ext cx="889000" cy="7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124013</xdr:rowOff>
    </xdr:from>
    <xdr:to>
      <xdr:col>76</xdr:col>
      <xdr:colOff>114300</xdr:colOff>
      <xdr:row>98</xdr:row>
      <xdr:rowOff>132652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6113"/>
          <a:ext cx="8890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132652</xdr:rowOff>
    </xdr:from>
    <xdr:to>
      <xdr:col>71</xdr:col>
      <xdr:colOff>177800</xdr:colOff>
      <xdr:row>98</xdr:row>
      <xdr:rowOff>135083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4752"/>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53897</xdr:rowOff>
    </xdr:from>
    <xdr:to>
      <xdr:col>85</xdr:col>
      <xdr:colOff>177800</xdr:colOff>
      <xdr:row>98</xdr:row>
      <xdr:rowOff>155497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140274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166768</xdr:rowOff>
    </xdr:from>
    <xdr:to>
      <xdr:col>81</xdr:col>
      <xdr:colOff>101600</xdr:colOff>
      <xdr:row>98</xdr:row>
      <xdr:rowOff>96918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88045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73213</xdr:rowOff>
    </xdr:from>
    <xdr:to>
      <xdr:col>76</xdr:col>
      <xdr:colOff>165100</xdr:colOff>
      <xdr:row>99</xdr:row>
      <xdr:rowOff>3363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81852</xdr:rowOff>
    </xdr:from>
    <xdr:to>
      <xdr:col>72</xdr:col>
      <xdr:colOff>38100</xdr:colOff>
      <xdr:row>99</xdr:row>
      <xdr:rowOff>12002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3129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84283</xdr:rowOff>
    </xdr:from>
    <xdr:to>
      <xdr:col>67</xdr:col>
      <xdr:colOff>101600</xdr:colOff>
      <xdr:row>99</xdr:row>
      <xdr:rowOff>14433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5560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54478</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055228"/>
          <a:ext cx="889000" cy="5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54478</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055228"/>
          <a:ext cx="889000" cy="5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96588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6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3678</xdr:rowOff>
    </xdr:from>
    <xdr:to>
      <xdr:col>107</xdr:col>
      <xdr:colOff>101600</xdr:colOff>
      <xdr:row>35</xdr:row>
      <xdr:rowOff>105278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121805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7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97768</xdr:rowOff>
    </xdr:from>
    <xdr:to>
      <xdr:col>116</xdr:col>
      <xdr:colOff>63500</xdr:colOff>
      <xdr:row>59</xdr:row>
      <xdr:rowOff>97986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318"/>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96919</xdr:rowOff>
    </xdr:from>
    <xdr:to>
      <xdr:col>111</xdr:col>
      <xdr:colOff>177800</xdr:colOff>
      <xdr:row>59</xdr:row>
      <xdr:rowOff>97986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24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94013</xdr:rowOff>
    </xdr:from>
    <xdr:to>
      <xdr:col>107</xdr:col>
      <xdr:colOff>50800</xdr:colOff>
      <xdr:row>59</xdr:row>
      <xdr:rowOff>96919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9563"/>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43742</xdr:rowOff>
    </xdr:from>
    <xdr:to>
      <xdr:col>102</xdr:col>
      <xdr:colOff>114300</xdr:colOff>
      <xdr:row>59</xdr:row>
      <xdr:rowOff>94013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92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46968</xdr:rowOff>
    </xdr:from>
    <xdr:to>
      <xdr:col>116</xdr:col>
      <xdr:colOff>114300</xdr:colOff>
      <xdr:row>59</xdr:row>
      <xdr:rowOff>148568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47186</xdr:rowOff>
    </xdr:from>
    <xdr:to>
      <xdr:col>112</xdr:col>
      <xdr:colOff>38100</xdr:colOff>
      <xdr:row>59</xdr:row>
      <xdr:rowOff>148786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139913</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46119</xdr:rowOff>
    </xdr:from>
    <xdr:to>
      <xdr:col>107</xdr:col>
      <xdr:colOff>101600</xdr:colOff>
      <xdr:row>59</xdr:row>
      <xdr:rowOff>147719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138846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43213</xdr:rowOff>
    </xdr:from>
    <xdr:to>
      <xdr:col>102</xdr:col>
      <xdr:colOff>165100</xdr:colOff>
      <xdr:row>59</xdr:row>
      <xdr:rowOff>144813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135940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164392</xdr:rowOff>
    </xdr:from>
    <xdr:to>
      <xdr:col>98</xdr:col>
      <xdr:colOff>38100</xdr:colOff>
      <xdr:row>59</xdr:row>
      <xdr:rowOff>94542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85669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88830</xdr:rowOff>
    </xdr:from>
    <xdr:to>
      <xdr:col>116</xdr:col>
      <xdr:colOff>63500</xdr:colOff>
      <xdr:row>76</xdr:row>
      <xdr:rowOff>143962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9030"/>
          <a:ext cx="8382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143962</xdr:rowOff>
    </xdr:from>
    <xdr:to>
      <xdr:col>111</xdr:col>
      <xdr:colOff>177800</xdr:colOff>
      <xdr:row>76</xdr:row>
      <xdr:rowOff>144095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74162"/>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144095</xdr:rowOff>
    </xdr:from>
    <xdr:to>
      <xdr:col>107</xdr:col>
      <xdr:colOff>50800</xdr:colOff>
      <xdr:row>77</xdr:row>
      <xdr:rowOff>20913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74295"/>
          <a:ext cx="889000" cy="4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20913</xdr:rowOff>
    </xdr:from>
    <xdr:to>
      <xdr:col>102</xdr:col>
      <xdr:colOff>114300</xdr:colOff>
      <xdr:row>77</xdr:row>
      <xdr:rowOff>33110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22563"/>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38030</xdr:rowOff>
    </xdr:from>
    <xdr:to>
      <xdr:col>116</xdr:col>
      <xdr:colOff>114300</xdr:colOff>
      <xdr:row>76</xdr:row>
      <xdr:rowOff>139630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60907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1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93162</xdr:rowOff>
    </xdr:from>
    <xdr:to>
      <xdr:col>112</xdr:col>
      <xdr:colOff>38100</xdr:colOff>
      <xdr:row>77</xdr:row>
      <xdr:rowOff>23312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39839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93295</xdr:rowOff>
    </xdr:from>
    <xdr:to>
      <xdr:col>107</xdr:col>
      <xdr:colOff>101600</xdr:colOff>
      <xdr:row>77</xdr:row>
      <xdr:rowOff>23445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39973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9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141563</xdr:rowOff>
    </xdr:from>
    <xdr:to>
      <xdr:col>102</xdr:col>
      <xdr:colOff>165100</xdr:colOff>
      <xdr:row>77</xdr:row>
      <xdr:rowOff>71713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88240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153760</xdr:rowOff>
    </xdr:from>
    <xdr:to>
      <xdr:col>98</xdr:col>
      <xdr:colOff>38100</xdr:colOff>
      <xdr:row>77</xdr:row>
      <xdr:rowOff>83910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100437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1,308,637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257,587</a:t>
          </a:r>
          <a:r>
            <a:rPr kumimoji="1" lang="ja-JP" altLang="en-US" sz="1300">
              <a:latin typeface="ＭＳ Ｐゴシック" panose="020B0600070205080204" pitchFamily="50" charset="-128"/>
              <a:ea typeface="ＭＳ Ｐゴシック" panose="020B0600070205080204" pitchFamily="50" charset="-128"/>
            </a:rPr>
            <a:t>円となっており、職員の退職に伴い若い職員が後任の管理職に昇任していることもあり、給料月額が高くなる傾向にあるため類似団体平均値を上回っている。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また、繰出金は、公共下水道事業繰出金の大幅な増額に伴い、前年度と比較して住民一人当たり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16,882</a:t>
          </a:r>
          <a:r>
            <a:rPr kumimoji="1" lang="ja-JP" altLang="en-US" sz="1300">
              <a:latin typeface="ＭＳ Ｐゴシック" panose="020B0600070205080204" pitchFamily="50" charset="-128"/>
              <a:ea typeface="ＭＳ Ｐゴシック" panose="020B0600070205080204" pitchFamily="50" charset="-128"/>
            </a:rPr>
            <a:t>円増加し、類似団体平均と比べても高い水準にある。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25957</xdr:rowOff>
    </xdr:from>
    <xdr:to>
      <xdr:col>24</xdr:col>
      <xdr:colOff>63500</xdr:colOff>
      <xdr:row>38</xdr:row>
      <xdr:rowOff>55947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41057"/>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55947</xdr:rowOff>
    </xdr:from>
    <xdr:to>
      <xdr:col>19</xdr:col>
      <xdr:colOff>177800</xdr:colOff>
      <xdr:row>38</xdr:row>
      <xdr:rowOff>65462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71047"/>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65462</xdr:rowOff>
    </xdr:from>
    <xdr:to>
      <xdr:col>15</xdr:col>
      <xdr:colOff>50800</xdr:colOff>
      <xdr:row>38</xdr:row>
      <xdr:rowOff>66363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80562"/>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54346</xdr:rowOff>
    </xdr:from>
    <xdr:to>
      <xdr:col>10</xdr:col>
      <xdr:colOff>114300</xdr:colOff>
      <xdr:row>38</xdr:row>
      <xdr:rowOff>66363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69446"/>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146607</xdr:rowOff>
    </xdr:from>
    <xdr:to>
      <xdr:col>24</xdr:col>
      <xdr:colOff>114300</xdr:colOff>
      <xdr:row>38</xdr:row>
      <xdr:rowOff>76757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125034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5147</xdr:rowOff>
    </xdr:from>
    <xdr:to>
      <xdr:col>20</xdr:col>
      <xdr:colOff>38100</xdr:colOff>
      <xdr:row>38</xdr:row>
      <xdr:rowOff>106747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97874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1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14662</xdr:rowOff>
    </xdr:from>
    <xdr:to>
      <xdr:col>15</xdr:col>
      <xdr:colOff>101600</xdr:colOff>
      <xdr:row>38</xdr:row>
      <xdr:rowOff>116262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132789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3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15563</xdr:rowOff>
    </xdr:from>
    <xdr:to>
      <xdr:col>10</xdr:col>
      <xdr:colOff>165100</xdr:colOff>
      <xdr:row>38</xdr:row>
      <xdr:rowOff>117163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133689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3546</xdr:rowOff>
    </xdr:from>
    <xdr:to>
      <xdr:col>6</xdr:col>
      <xdr:colOff>38100</xdr:colOff>
      <xdr:row>38</xdr:row>
      <xdr:rowOff>105146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121673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103175</xdr:rowOff>
    </xdr:from>
    <xdr:to>
      <xdr:col>24</xdr:col>
      <xdr:colOff>63500</xdr:colOff>
      <xdr:row>58</xdr:row>
      <xdr:rowOff>112093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47275"/>
          <a:ext cx="8382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93967</xdr:rowOff>
    </xdr:from>
    <xdr:to>
      <xdr:col>19</xdr:col>
      <xdr:colOff>177800</xdr:colOff>
      <xdr:row>58</xdr:row>
      <xdr:rowOff>103175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8067"/>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93967</xdr:rowOff>
    </xdr:from>
    <xdr:to>
      <xdr:col>15</xdr:col>
      <xdr:colOff>50800</xdr:colOff>
      <xdr:row>58</xdr:row>
      <xdr:rowOff>113666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8067"/>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113666</xdr:rowOff>
    </xdr:from>
    <xdr:to>
      <xdr:col>10</xdr:col>
      <xdr:colOff>114300</xdr:colOff>
      <xdr:row>58</xdr:row>
      <xdr:rowOff>136557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7766"/>
          <a:ext cx="889000" cy="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61293</xdr:rowOff>
    </xdr:from>
    <xdr:to>
      <xdr:col>24</xdr:col>
      <xdr:colOff>114300</xdr:colOff>
      <xdr:row>58</xdr:row>
      <xdr:rowOff>162893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147670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52375</xdr:rowOff>
    </xdr:from>
    <xdr:to>
      <xdr:col>20</xdr:col>
      <xdr:colOff>38100</xdr:colOff>
      <xdr:row>58</xdr:row>
      <xdr:rowOff>153975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145102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43167</xdr:rowOff>
    </xdr:from>
    <xdr:to>
      <xdr:col>15</xdr:col>
      <xdr:colOff>101600</xdr:colOff>
      <xdr:row>58</xdr:row>
      <xdr:rowOff>144767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135894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62866</xdr:rowOff>
    </xdr:from>
    <xdr:to>
      <xdr:col>10</xdr:col>
      <xdr:colOff>165100</xdr:colOff>
      <xdr:row>58</xdr:row>
      <xdr:rowOff>164466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85757</xdr:rowOff>
    </xdr:from>
    <xdr:to>
      <xdr:col>6</xdr:col>
      <xdr:colOff>38100</xdr:colOff>
      <xdr:row>59</xdr:row>
      <xdr:rowOff>15907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7034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160235</xdr:rowOff>
    </xdr:from>
    <xdr:to>
      <xdr:col>24</xdr:col>
      <xdr:colOff>63500</xdr:colOff>
      <xdr:row>78</xdr:row>
      <xdr:rowOff>4105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61885"/>
          <a:ext cx="8382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111765</xdr:rowOff>
    </xdr:from>
    <xdr:to>
      <xdr:col>19</xdr:col>
      <xdr:colOff>177800</xdr:colOff>
      <xdr:row>78</xdr:row>
      <xdr:rowOff>4105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13415"/>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111765</xdr:rowOff>
    </xdr:from>
    <xdr:to>
      <xdr:col>15</xdr:col>
      <xdr:colOff>50800</xdr:colOff>
      <xdr:row>78</xdr:row>
      <xdr:rowOff>71072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3415"/>
          <a:ext cx="889000" cy="13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51532</xdr:rowOff>
    </xdr:from>
    <xdr:to>
      <xdr:col>10</xdr:col>
      <xdr:colOff>114300</xdr:colOff>
      <xdr:row>78</xdr:row>
      <xdr:rowOff>71072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24632"/>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109435</xdr:rowOff>
    </xdr:from>
    <xdr:to>
      <xdr:col>24</xdr:col>
      <xdr:colOff>114300</xdr:colOff>
      <xdr:row>78</xdr:row>
      <xdr:rowOff>39585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132312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124755</xdr:rowOff>
    </xdr:from>
    <xdr:to>
      <xdr:col>20</xdr:col>
      <xdr:colOff>38100</xdr:colOff>
      <xdr:row>78</xdr:row>
      <xdr:rowOff>54905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71432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60965</xdr:rowOff>
    </xdr:from>
    <xdr:to>
      <xdr:col>15</xdr:col>
      <xdr:colOff>101600</xdr:colOff>
      <xdr:row>77</xdr:row>
      <xdr:rowOff>162565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20272</xdr:rowOff>
    </xdr:from>
    <xdr:to>
      <xdr:col>10</xdr:col>
      <xdr:colOff>165100</xdr:colOff>
      <xdr:row>78</xdr:row>
      <xdr:rowOff>121872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138399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xdr:rowOff>
    </xdr:from>
    <xdr:to>
      <xdr:col>6</xdr:col>
      <xdr:colOff>38100</xdr:colOff>
      <xdr:row>78</xdr:row>
      <xdr:rowOff>102332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118859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12853</xdr:rowOff>
    </xdr:from>
    <xdr:to>
      <xdr:col>24</xdr:col>
      <xdr:colOff>63500</xdr:colOff>
      <xdr:row>98</xdr:row>
      <xdr:rowOff>64722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14953"/>
          <a:ext cx="8382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12853</xdr:rowOff>
    </xdr:from>
    <xdr:to>
      <xdr:col>19</xdr:col>
      <xdr:colOff>177800</xdr:colOff>
      <xdr:row>98</xdr:row>
      <xdr:rowOff>69126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4953"/>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69126</xdr:rowOff>
    </xdr:from>
    <xdr:to>
      <xdr:col>15</xdr:col>
      <xdr:colOff>50800</xdr:colOff>
      <xdr:row>98</xdr:row>
      <xdr:rowOff>105590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1226"/>
          <a:ext cx="8890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105590</xdr:rowOff>
    </xdr:from>
    <xdr:to>
      <xdr:col>10</xdr:col>
      <xdr:colOff>114300</xdr:colOff>
      <xdr:row>98</xdr:row>
      <xdr:rowOff>118179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07690"/>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13922</xdr:rowOff>
    </xdr:from>
    <xdr:to>
      <xdr:col>24</xdr:col>
      <xdr:colOff>114300</xdr:colOff>
      <xdr:row>98</xdr:row>
      <xdr:rowOff>115522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100299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133503</xdr:rowOff>
    </xdr:from>
    <xdr:to>
      <xdr:col>20</xdr:col>
      <xdr:colOff>38100</xdr:colOff>
      <xdr:row>98</xdr:row>
      <xdr:rowOff>63653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54780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5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18326</xdr:rowOff>
    </xdr:from>
    <xdr:to>
      <xdr:col>15</xdr:col>
      <xdr:colOff>101600</xdr:colOff>
      <xdr:row>98</xdr:row>
      <xdr:rowOff>119926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54790</xdr:rowOff>
    </xdr:from>
    <xdr:to>
      <xdr:col>10</xdr:col>
      <xdr:colOff>165100</xdr:colOff>
      <xdr:row>98</xdr:row>
      <xdr:rowOff>156390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147517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67379</xdr:rowOff>
    </xdr:from>
    <xdr:to>
      <xdr:col>6</xdr:col>
      <xdr:colOff>38100</xdr:colOff>
      <xdr:row>98</xdr:row>
      <xdr:rowOff>168979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160106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155380</xdr:rowOff>
    </xdr:from>
    <xdr:to>
      <xdr:col>55</xdr:col>
      <xdr:colOff>0</xdr:colOff>
      <xdr:row>56</xdr:row>
      <xdr:rowOff>159958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6580"/>
          <a:ext cx="8382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62527</xdr:rowOff>
    </xdr:from>
    <xdr:to>
      <xdr:col>50</xdr:col>
      <xdr:colOff>114300</xdr:colOff>
      <xdr:row>56</xdr:row>
      <xdr:rowOff>155380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63727"/>
          <a:ext cx="889000" cy="9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62527</xdr:rowOff>
    </xdr:from>
    <xdr:to>
      <xdr:col>45</xdr:col>
      <xdr:colOff>177800</xdr:colOff>
      <xdr:row>56</xdr:row>
      <xdr:rowOff>156483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63727"/>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156483</xdr:rowOff>
    </xdr:from>
    <xdr:to>
      <xdr:col>41</xdr:col>
      <xdr:colOff>50800</xdr:colOff>
      <xdr:row>57</xdr:row>
      <xdr:rowOff>76112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7683"/>
          <a:ext cx="889000" cy="9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109158</xdr:rowOff>
    </xdr:from>
    <xdr:to>
      <xdr:col>55</xdr:col>
      <xdr:colOff>50800</xdr:colOff>
      <xdr:row>57</xdr:row>
      <xdr:rowOff>39308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132035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104580</xdr:rowOff>
    </xdr:from>
    <xdr:to>
      <xdr:col>50</xdr:col>
      <xdr:colOff>165100</xdr:colOff>
      <xdr:row>57</xdr:row>
      <xdr:rowOff>34730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51257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11727</xdr:rowOff>
    </xdr:from>
    <xdr:to>
      <xdr:col>46</xdr:col>
      <xdr:colOff>38100</xdr:colOff>
      <xdr:row>56</xdr:row>
      <xdr:rowOff>113327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129854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8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105683</xdr:rowOff>
    </xdr:from>
    <xdr:to>
      <xdr:col>41</xdr:col>
      <xdr:colOff>101600</xdr:colOff>
      <xdr:row>57</xdr:row>
      <xdr:rowOff>35833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52360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25312</xdr:rowOff>
    </xdr:from>
    <xdr:to>
      <xdr:col>36</xdr:col>
      <xdr:colOff>165100</xdr:colOff>
      <xdr:row>57</xdr:row>
      <xdr:rowOff>126912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118039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8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81686</xdr:rowOff>
    </xdr:from>
    <xdr:to>
      <xdr:col>55</xdr:col>
      <xdr:colOff>0</xdr:colOff>
      <xdr:row>78</xdr:row>
      <xdr:rowOff>99907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4786"/>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46165</xdr:rowOff>
    </xdr:from>
    <xdr:to>
      <xdr:col>50</xdr:col>
      <xdr:colOff>114300</xdr:colOff>
      <xdr:row>78</xdr:row>
      <xdr:rowOff>99907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9265"/>
          <a:ext cx="889000" cy="5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46165</xdr:rowOff>
    </xdr:from>
    <xdr:to>
      <xdr:col>45</xdr:col>
      <xdr:colOff>177800</xdr:colOff>
      <xdr:row>78</xdr:row>
      <xdr:rowOff>110451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9265"/>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17504</xdr:rowOff>
    </xdr:from>
    <xdr:to>
      <xdr:col>41</xdr:col>
      <xdr:colOff>50800</xdr:colOff>
      <xdr:row>78</xdr:row>
      <xdr:rowOff>110451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90604"/>
          <a:ext cx="889000" cy="9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30886</xdr:rowOff>
    </xdr:from>
    <xdr:to>
      <xdr:col>55</xdr:col>
      <xdr:colOff>50800</xdr:colOff>
      <xdr:row>78</xdr:row>
      <xdr:rowOff>132486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9313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49107</xdr:rowOff>
    </xdr:from>
    <xdr:to>
      <xdr:col>50</xdr:col>
      <xdr:colOff>165100</xdr:colOff>
      <xdr:row>78</xdr:row>
      <xdr:rowOff>150707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141834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166815</xdr:rowOff>
    </xdr:from>
    <xdr:to>
      <xdr:col>46</xdr:col>
      <xdr:colOff>38100</xdr:colOff>
      <xdr:row>78</xdr:row>
      <xdr:rowOff>96965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113492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59651</xdr:rowOff>
    </xdr:from>
    <xdr:to>
      <xdr:col>41</xdr:col>
      <xdr:colOff>101600</xdr:colOff>
      <xdr:row>78</xdr:row>
      <xdr:rowOff>161251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6328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2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138154</xdr:rowOff>
    </xdr:from>
    <xdr:to>
      <xdr:col>36</xdr:col>
      <xdr:colOff>165100</xdr:colOff>
      <xdr:row>78</xdr:row>
      <xdr:rowOff>68304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84831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1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121926</xdr:rowOff>
    </xdr:from>
    <xdr:to>
      <xdr:col>55</xdr:col>
      <xdr:colOff>0</xdr:colOff>
      <xdr:row>97</xdr:row>
      <xdr:rowOff>141033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52576"/>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121926</xdr:rowOff>
    </xdr:from>
    <xdr:to>
      <xdr:col>50</xdr:col>
      <xdr:colOff>114300</xdr:colOff>
      <xdr:row>97</xdr:row>
      <xdr:rowOff>145569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52576"/>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145569</xdr:rowOff>
    </xdr:from>
    <xdr:to>
      <xdr:col>45</xdr:col>
      <xdr:colOff>177800</xdr:colOff>
      <xdr:row>97</xdr:row>
      <xdr:rowOff>157615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621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153264</xdr:rowOff>
    </xdr:from>
    <xdr:to>
      <xdr:col>41</xdr:col>
      <xdr:colOff>50800</xdr:colOff>
      <xdr:row>97</xdr:row>
      <xdr:rowOff>157615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83914"/>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90233</xdr:rowOff>
    </xdr:from>
    <xdr:to>
      <xdr:col>55</xdr:col>
      <xdr:colOff>50800</xdr:colOff>
      <xdr:row>98</xdr:row>
      <xdr:rowOff>20383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71126</xdr:rowOff>
    </xdr:from>
    <xdr:to>
      <xdr:col>50</xdr:col>
      <xdr:colOff>165100</xdr:colOff>
      <xdr:row>98</xdr:row>
      <xdr:rowOff>1276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163853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94769</xdr:rowOff>
    </xdr:from>
    <xdr:to>
      <xdr:col>46</xdr:col>
      <xdr:colOff>38100</xdr:colOff>
      <xdr:row>98</xdr:row>
      <xdr:rowOff>24919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106815</xdr:rowOff>
    </xdr:from>
    <xdr:to>
      <xdr:col>41</xdr:col>
      <xdr:colOff>101600</xdr:colOff>
      <xdr:row>98</xdr:row>
      <xdr:rowOff>36965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102464</xdr:rowOff>
    </xdr:from>
    <xdr:to>
      <xdr:col>36</xdr:col>
      <xdr:colOff>165100</xdr:colOff>
      <xdr:row>98</xdr:row>
      <xdr:rowOff>32614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xdr:rowOff>
    </xdr:from>
    <xdr:to>
      <xdr:col>85</xdr:col>
      <xdr:colOff>127000</xdr:colOff>
      <xdr:row>38</xdr:row>
      <xdr:rowOff>40465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16190"/>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40465</xdr:rowOff>
    </xdr:from>
    <xdr:to>
      <xdr:col>81</xdr:col>
      <xdr:colOff>50800</xdr:colOff>
      <xdr:row>38</xdr:row>
      <xdr:rowOff>146271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55565"/>
          <a:ext cx="889000" cy="1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146271</xdr:rowOff>
    </xdr:from>
    <xdr:to>
      <xdr:col>76</xdr:col>
      <xdr:colOff>114300</xdr:colOff>
      <xdr:row>38</xdr:row>
      <xdr:rowOff>165986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61371"/>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165986</xdr:rowOff>
    </xdr:from>
    <xdr:to>
      <xdr:col>71</xdr:col>
      <xdr:colOff>177800</xdr:colOff>
      <xdr:row>39</xdr:row>
      <xdr:rowOff>2161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81086"/>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121740</xdr:rowOff>
    </xdr:from>
    <xdr:to>
      <xdr:col>85</xdr:col>
      <xdr:colOff>177800</xdr:colOff>
      <xdr:row>38</xdr:row>
      <xdr:rowOff>51890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144617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161115</xdr:rowOff>
    </xdr:from>
    <xdr:to>
      <xdr:col>81</xdr:col>
      <xdr:colOff>101600</xdr:colOff>
      <xdr:row>38</xdr:row>
      <xdr:rowOff>91265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107792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95471</xdr:rowOff>
    </xdr:from>
    <xdr:to>
      <xdr:col>76</xdr:col>
      <xdr:colOff>165100</xdr:colOff>
      <xdr:row>39</xdr:row>
      <xdr:rowOff>25621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16748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115186</xdr:rowOff>
    </xdr:from>
    <xdr:to>
      <xdr:col>72</xdr:col>
      <xdr:colOff>38100</xdr:colOff>
      <xdr:row>39</xdr:row>
      <xdr:rowOff>45336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36463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122811</xdr:rowOff>
    </xdr:from>
    <xdr:to>
      <xdr:col>67</xdr:col>
      <xdr:colOff>101600</xdr:colOff>
      <xdr:row>39</xdr:row>
      <xdr:rowOff>52961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44088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69690</xdr:rowOff>
    </xdr:from>
    <xdr:to>
      <xdr:col>85</xdr:col>
      <xdr:colOff>127000</xdr:colOff>
      <xdr:row>58</xdr:row>
      <xdr:rowOff>72980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13790"/>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69690</xdr:rowOff>
    </xdr:from>
    <xdr:to>
      <xdr:col>81</xdr:col>
      <xdr:colOff>50800</xdr:colOff>
      <xdr:row>58</xdr:row>
      <xdr:rowOff>93247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13790"/>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93247</xdr:rowOff>
    </xdr:from>
    <xdr:to>
      <xdr:col>76</xdr:col>
      <xdr:colOff>114300</xdr:colOff>
      <xdr:row>58</xdr:row>
      <xdr:rowOff>105728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3734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99399</xdr:rowOff>
    </xdr:from>
    <xdr:to>
      <xdr:col>71</xdr:col>
      <xdr:colOff>177800</xdr:colOff>
      <xdr:row>58</xdr:row>
      <xdr:rowOff>105728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43499"/>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22180</xdr:rowOff>
    </xdr:from>
    <xdr:to>
      <xdr:col>85</xdr:col>
      <xdr:colOff>177800</xdr:colOff>
      <xdr:row>58</xdr:row>
      <xdr:rowOff>123780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18890</xdr:rowOff>
    </xdr:from>
    <xdr:to>
      <xdr:col>81</xdr:col>
      <xdr:colOff>101600</xdr:colOff>
      <xdr:row>58</xdr:row>
      <xdr:rowOff>120490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111617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5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42447</xdr:rowOff>
    </xdr:from>
    <xdr:to>
      <xdr:col>76</xdr:col>
      <xdr:colOff>165100</xdr:colOff>
      <xdr:row>58</xdr:row>
      <xdr:rowOff>144047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135174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7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54928</xdr:rowOff>
    </xdr:from>
    <xdr:to>
      <xdr:col>72</xdr:col>
      <xdr:colOff>38100</xdr:colOff>
      <xdr:row>58</xdr:row>
      <xdr:rowOff>156528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147655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48599</xdr:rowOff>
    </xdr:from>
    <xdr:to>
      <xdr:col>67</xdr:col>
      <xdr:colOff>101600</xdr:colOff>
      <xdr:row>58</xdr:row>
      <xdr:rowOff>150199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141326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8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70845</xdr:rowOff>
    </xdr:from>
    <xdr:to>
      <xdr:col>85</xdr:col>
      <xdr:colOff>127000</xdr:colOff>
      <xdr:row>79</xdr:row>
      <xdr:rowOff>77054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5395"/>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64379</xdr:rowOff>
    </xdr:from>
    <xdr:to>
      <xdr:col>81</xdr:col>
      <xdr:colOff>50800</xdr:colOff>
      <xdr:row>79</xdr:row>
      <xdr:rowOff>77054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7479"/>
          <a:ext cx="889000" cy="1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36671</xdr:rowOff>
    </xdr:from>
    <xdr:to>
      <xdr:col>76</xdr:col>
      <xdr:colOff>114300</xdr:colOff>
      <xdr:row>78</xdr:row>
      <xdr:rowOff>64379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09771"/>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36671</xdr:rowOff>
    </xdr:from>
    <xdr:to>
      <xdr:col>71</xdr:col>
      <xdr:colOff>177800</xdr:colOff>
      <xdr:row>78</xdr:row>
      <xdr:rowOff>129857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977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94916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20045</xdr:rowOff>
    </xdr:from>
    <xdr:to>
      <xdr:col>85</xdr:col>
      <xdr:colOff>177800</xdr:colOff>
      <xdr:row>79</xdr:row>
      <xdr:rowOff>121645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26254</xdr:rowOff>
    </xdr:from>
    <xdr:to>
      <xdr:col>81</xdr:col>
      <xdr:colOff>101600</xdr:colOff>
      <xdr:row>79</xdr:row>
      <xdr:rowOff>127854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118981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13579</xdr:rowOff>
    </xdr:from>
    <xdr:to>
      <xdr:col>76</xdr:col>
      <xdr:colOff>165100</xdr:colOff>
      <xdr:row>78</xdr:row>
      <xdr:rowOff>115179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131706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157321</xdr:rowOff>
    </xdr:from>
    <xdr:to>
      <xdr:col>72</xdr:col>
      <xdr:colOff>38100</xdr:colOff>
      <xdr:row>78</xdr:row>
      <xdr:rowOff>87471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103998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79057</xdr:rowOff>
    </xdr:from>
    <xdr:to>
      <xdr:col>67</xdr:col>
      <xdr:colOff>101600</xdr:colOff>
      <xdr:row>79</xdr:row>
      <xdr:rowOff>9207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25734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2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101834</xdr:rowOff>
    </xdr:from>
    <xdr:to>
      <xdr:col>85</xdr:col>
      <xdr:colOff>127000</xdr:colOff>
      <xdr:row>98</xdr:row>
      <xdr:rowOff>112762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3934"/>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112762</xdr:rowOff>
    </xdr:from>
    <xdr:to>
      <xdr:col>81</xdr:col>
      <xdr:colOff>50800</xdr:colOff>
      <xdr:row>98</xdr:row>
      <xdr:rowOff>132400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4862"/>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130491</xdr:rowOff>
    </xdr:from>
    <xdr:to>
      <xdr:col>76</xdr:col>
      <xdr:colOff>114300</xdr:colOff>
      <xdr:row>98</xdr:row>
      <xdr:rowOff>132400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32591"/>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130491</xdr:rowOff>
    </xdr:from>
    <xdr:to>
      <xdr:col>71</xdr:col>
      <xdr:colOff>177800</xdr:colOff>
      <xdr:row>98</xdr:row>
      <xdr:rowOff>137511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2591"/>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51034</xdr:rowOff>
    </xdr:from>
    <xdr:to>
      <xdr:col>85</xdr:col>
      <xdr:colOff>177800</xdr:colOff>
      <xdr:row>98</xdr:row>
      <xdr:rowOff>152634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61962</xdr:rowOff>
    </xdr:from>
    <xdr:to>
      <xdr:col>81</xdr:col>
      <xdr:colOff>101600</xdr:colOff>
      <xdr:row>98</xdr:row>
      <xdr:rowOff>163562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154689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81600</xdr:rowOff>
    </xdr:from>
    <xdr:to>
      <xdr:col>76</xdr:col>
      <xdr:colOff>165100</xdr:colOff>
      <xdr:row>99</xdr:row>
      <xdr:rowOff>11750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2877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79691</xdr:rowOff>
    </xdr:from>
    <xdr:to>
      <xdr:col>72</xdr:col>
      <xdr:colOff>38100</xdr:colOff>
      <xdr:row>99</xdr:row>
      <xdr:rowOff>9841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968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86711</xdr:rowOff>
    </xdr:from>
    <xdr:to>
      <xdr:col>67</xdr:col>
      <xdr:colOff>101600</xdr:colOff>
      <xdr:row>99</xdr:row>
      <xdr:rowOff>16861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7988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8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歳出総額は対前年比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％（２億</a:t>
          </a:r>
          <a:r>
            <a:rPr kumimoji="1" lang="en-US" altLang="ja-JP" sz="1300">
              <a:latin typeface="ＭＳ Ｐゴシック" panose="020B0600070205080204" pitchFamily="50" charset="-128"/>
              <a:ea typeface="ＭＳ Ｐゴシック" panose="020B0600070205080204" pitchFamily="50" charset="-128"/>
            </a:rPr>
            <a:t>5,268</a:t>
          </a:r>
          <a:r>
            <a:rPr kumimoji="1" lang="ja-JP" altLang="en-US" sz="1300">
              <a:latin typeface="ＭＳ Ｐゴシック" panose="020B0600070205080204" pitchFamily="50" charset="-128"/>
              <a:ea typeface="ＭＳ Ｐゴシック" panose="020B0600070205080204" pitchFamily="50" charset="-128"/>
            </a:rPr>
            <a:t>万円）の減額となった。新型コロナウイルス感染症対応事業や道路維持費及び道路新設改良事業に係る経費が影響している。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82,444</a:t>
          </a:r>
          <a:r>
            <a:rPr kumimoji="1" lang="ja-JP" altLang="en-US" sz="1300">
              <a:latin typeface="ＭＳ Ｐゴシック" panose="020B0600070205080204" pitchFamily="50" charset="-128"/>
              <a:ea typeface="ＭＳ Ｐゴシック" panose="020B0600070205080204" pitchFamily="50" charset="-128"/>
            </a:rPr>
            <a:t>円となっている。前年度より増額となったほか、類似団体平均を上回っている。主な要因は、防災行政無線のデジタル化に伴う整備事業の増加による。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149,693</a:t>
          </a:r>
          <a:r>
            <a:rPr kumimoji="1" lang="ja-JP" altLang="en-US" sz="1300">
              <a:latin typeface="ＭＳ Ｐゴシック" panose="020B0600070205080204" pitchFamily="50" charset="-128"/>
              <a:ea typeface="ＭＳ Ｐゴシック" panose="020B0600070205080204" pitchFamily="50" charset="-128"/>
            </a:rPr>
            <a:t>円となっている。前年度より増額となった。主な要因は、過去に実施した災害復旧事業などの起債償還が始まったことによる元金償還金の増加による。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79,359</a:t>
          </a:r>
          <a:r>
            <a:rPr kumimoji="1" lang="ja-JP" altLang="en-US" sz="1300">
              <a:latin typeface="ＭＳ Ｐゴシック" panose="020B0600070205080204" pitchFamily="50" charset="-128"/>
              <a:ea typeface="ＭＳ Ｐゴシック" panose="020B0600070205080204" pitchFamily="50" charset="-128"/>
            </a:rPr>
            <a:t>円となっている。前年度より減額となった。主な要因は、可燃物処理施設リンピアいなばに係る東部広域負担金の減少による。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97,667</a:t>
          </a:r>
          <a:r>
            <a:rPr kumimoji="1" lang="ja-JP" altLang="en-US" sz="1300">
              <a:latin typeface="ＭＳ Ｐゴシック" panose="020B0600070205080204" pitchFamily="50" charset="-128"/>
              <a:ea typeface="ＭＳ Ｐゴシック" panose="020B0600070205080204" pitchFamily="50" charset="-128"/>
            </a:rPr>
            <a:t>円となっている。前年度より減額となった。主な要因は、橋梁補修工事や除雪作業委託料の減少による。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財政調整基金残高の標準財政規模比は、前年度より</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増加となっている。歳出の精査や適切な財源の確保により取崩しを回避したほか、地方税の増額などにより積立てを行った。実質収支額は継続的に黒字を確保しているが、自主財源が乏しい本町にあっては、今後も事務事業の見直しなど行財政改革を着実に進め、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が生じている会計はないが、一般会計からの繰入金をもって運営しているのが現状である。今後、企業会計を法的化へ移行することで経営状況を的確に把握し、ルール外の繰出金削減に努め、一般会計の負担を軽減するためにも、住民合意の料金設定による歳入の確保、上下水道施設の統合、下水道接続率の向上、経営健全化のための取り組みがより一層必要である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4020880</v>
      </c>
      <c r="BO4" s="449"/>
      <c r="BP4" s="449"/>
      <c r="BQ4" s="449"/>
      <c r="BR4" s="449"/>
      <c r="BS4" s="449"/>
      <c r="BT4" s="449"/>
      <c r="BU4" s="450"/>
      <c r="BV4" s="448">
        <v>4217149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9.1999999999999993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3717837</v>
      </c>
      <c r="BO5" s="420"/>
      <c r="BP5" s="420"/>
      <c r="BQ5" s="420"/>
      <c r="BR5" s="420"/>
      <c r="BS5" s="420"/>
      <c r="BT5" s="420"/>
      <c r="BU5" s="421"/>
      <c r="BV5" s="419">
        <v>3970517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88.3</v>
      </c>
      <c r="CU5" s="417"/>
      <c r="CV5" s="417"/>
      <c r="CW5" s="417"/>
      <c r="CX5" s="417"/>
      <c r="CY5" s="417"/>
      <c r="CZ5" s="417"/>
      <c r="DA5" s="418"/>
      <c r="DB5" s="416">
        <v>84.2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303043</v>
      </c>
      <c r="BO6" s="420"/>
      <c r="BP6" s="420"/>
      <c r="BQ6" s="420"/>
      <c r="BR6" s="420"/>
      <c r="BS6" s="420"/>
      <c r="BT6" s="420"/>
      <c r="BU6" s="421"/>
      <c r="BV6" s="419">
        <v>246632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86.8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29145</v>
      </c>
      <c r="BO7" s="420"/>
      <c r="BP7" s="420"/>
      <c r="BQ7" s="420"/>
      <c r="BR7" s="420"/>
      <c r="BS7" s="420"/>
      <c r="BT7" s="420"/>
      <c r="BU7" s="421"/>
      <c r="BV7" s="419">
        <v>22458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2389591</v>
      </c>
      <c r="CU7" s="420"/>
      <c r="CV7" s="420"/>
      <c r="CW7" s="420"/>
      <c r="CX7" s="420"/>
      <c r="CY7" s="420"/>
      <c r="CZ7" s="420"/>
      <c r="DA7" s="421"/>
      <c r="DB7" s="419">
        <v>2427855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273898</v>
      </c>
      <c r="BO8" s="420"/>
      <c r="BP8" s="420"/>
      <c r="BQ8" s="420"/>
      <c r="BR8" s="420"/>
      <c r="BS8" s="420"/>
      <c r="BT8" s="420"/>
      <c r="BU8" s="421"/>
      <c r="BV8" s="419">
        <v>224174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0.13</v>
      </c>
      <c r="CU8" s="523"/>
      <c r="CV8" s="523"/>
      <c r="CW8" s="523"/>
      <c r="CX8" s="523"/>
      <c r="CY8" s="523"/>
      <c r="CZ8" s="523"/>
      <c r="DA8" s="524"/>
      <c r="DB8" s="522">
        <v>0.13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2864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49724</v>
      </c>
      <c r="BO9" s="420"/>
      <c r="BP9" s="420"/>
      <c r="BQ9" s="420"/>
      <c r="BR9" s="420"/>
      <c r="BS9" s="420"/>
      <c r="BT9" s="420"/>
      <c r="BU9" s="421"/>
      <c r="BV9" s="419">
        <v>-42086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3269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58000</v>
      </c>
      <c r="BO10" s="420"/>
      <c r="BP10" s="420"/>
      <c r="BQ10" s="420"/>
      <c r="BR10" s="420"/>
      <c r="BS10" s="420"/>
      <c r="BT10" s="420"/>
      <c r="BU10" s="421"/>
      <c r="BV10" s="419">
        <v>239000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40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2841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2815</v>
      </c>
      <c r="S13" s="507"/>
      <c r="T13" s="507"/>
      <c r="U13" s="507"/>
      <c r="V13" s="508"/>
      <c r="W13" s="509" t="s">
        <v>140</v>
      </c>
      <c r="X13" s="405"/>
      <c r="Y13" s="405"/>
      <c r="Z13" s="405"/>
      <c r="AA13" s="405"/>
      <c r="AB13" s="406"/>
      <c r="AC13" s="372">
        <v>170</v>
      </c>
      <c r="AD13" s="373"/>
      <c r="AE13" s="373"/>
      <c r="AF13" s="373"/>
      <c r="AG13" s="374"/>
      <c r="AH13" s="372">
        <v>198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107764</v>
      </c>
      <c r="BO13" s="420"/>
      <c r="BP13" s="420"/>
      <c r="BQ13" s="420"/>
      <c r="BR13" s="420"/>
      <c r="BS13" s="420"/>
      <c r="BT13" s="420"/>
      <c r="BU13" s="421"/>
      <c r="BV13" s="419">
        <v>196914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7.9</v>
      </c>
      <c r="CU13" s="417"/>
      <c r="CV13" s="417"/>
      <c r="CW13" s="417"/>
      <c r="CX13" s="417"/>
      <c r="CY13" s="417"/>
      <c r="CZ13" s="417"/>
      <c r="DA13" s="418"/>
      <c r="DB13" s="416">
        <v>7.2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2941</v>
      </c>
      <c r="S14" s="507"/>
      <c r="T14" s="507"/>
      <c r="U14" s="507"/>
      <c r="V14" s="508"/>
      <c r="W14" s="510"/>
      <c r="X14" s="408"/>
      <c r="Y14" s="408"/>
      <c r="Z14" s="408"/>
      <c r="AA14" s="408"/>
      <c r="AB14" s="409"/>
      <c r="AC14" s="499">
        <v>12.5</v>
      </c>
      <c r="AD14" s="500"/>
      <c r="AE14" s="500"/>
      <c r="AF14" s="500"/>
      <c r="AG14" s="501"/>
      <c r="AH14" s="499">
        <v>13.1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1.8</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2915</v>
      </c>
      <c r="S15" s="507"/>
      <c r="T15" s="507"/>
      <c r="U15" s="507"/>
      <c r="V15" s="508"/>
      <c r="W15" s="509" t="s">
        <v>147</v>
      </c>
      <c r="X15" s="405"/>
      <c r="Y15" s="405"/>
      <c r="Z15" s="405"/>
      <c r="AA15" s="405"/>
      <c r="AB15" s="406"/>
      <c r="AC15" s="372">
        <v>362</v>
      </c>
      <c r="AD15" s="373"/>
      <c r="AE15" s="373"/>
      <c r="AF15" s="373"/>
      <c r="AG15" s="374"/>
      <c r="AH15" s="372">
        <v>433</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328271</v>
      </c>
      <c r="BO15" s="449"/>
      <c r="BP15" s="449"/>
      <c r="BQ15" s="449"/>
      <c r="BR15" s="449"/>
      <c r="BS15" s="449"/>
      <c r="BT15" s="449"/>
      <c r="BU15" s="450"/>
      <c r="BV15" s="448">
        <v>282404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26.5</v>
      </c>
      <c r="AD16" s="500"/>
      <c r="AE16" s="500"/>
      <c r="AF16" s="500"/>
      <c r="AG16" s="501"/>
      <c r="AH16" s="499">
        <v>28.5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2298229</v>
      </c>
      <c r="BO16" s="420"/>
      <c r="BP16" s="420"/>
      <c r="BQ16" s="420"/>
      <c r="BR16" s="420"/>
      <c r="BS16" s="420"/>
      <c r="BT16" s="420"/>
      <c r="BU16" s="421"/>
      <c r="BV16" s="419">
        <v>2295228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833</v>
      </c>
      <c r="AD17" s="373"/>
      <c r="AE17" s="373"/>
      <c r="AF17" s="373"/>
      <c r="AG17" s="374"/>
      <c r="AH17" s="372">
        <v>886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399803</v>
      </c>
      <c r="BO17" s="420"/>
      <c r="BP17" s="420"/>
      <c r="BQ17" s="420"/>
      <c r="BR17" s="420"/>
      <c r="BS17" s="420"/>
      <c r="BT17" s="420"/>
      <c r="BU17" s="421"/>
      <c r="BV17" s="419">
        <v>342999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199.18</v>
      </c>
      <c r="M18" s="472"/>
      <c r="N18" s="472"/>
      <c r="O18" s="472"/>
      <c r="P18" s="472"/>
      <c r="Q18" s="472"/>
      <c r="R18" s="473"/>
      <c r="S18" s="473"/>
      <c r="T18" s="473"/>
      <c r="U18" s="473"/>
      <c r="V18" s="474"/>
      <c r="W18" s="490"/>
      <c r="X18" s="491"/>
      <c r="Y18" s="491"/>
      <c r="Z18" s="491"/>
      <c r="AA18" s="491"/>
      <c r="AB18" s="515"/>
      <c r="AC18" s="389">
        <v>61</v>
      </c>
      <c r="AD18" s="390"/>
      <c r="AE18" s="390"/>
      <c r="AF18" s="390"/>
      <c r="AG18" s="475"/>
      <c r="AH18" s="389">
        <v>58.4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2120182</v>
      </c>
      <c r="BO18" s="420"/>
      <c r="BP18" s="420"/>
      <c r="BQ18" s="420"/>
      <c r="BR18" s="420"/>
      <c r="BS18" s="420"/>
      <c r="BT18" s="420"/>
      <c r="BU18" s="421"/>
      <c r="BV18" s="419">
        <v>2057229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2972107</v>
      </c>
      <c r="BO19" s="420"/>
      <c r="BP19" s="420"/>
      <c r="BQ19" s="420"/>
      <c r="BR19" s="420"/>
      <c r="BS19" s="420"/>
      <c r="BT19" s="420"/>
      <c r="BU19" s="421"/>
      <c r="BV19" s="419">
        <v>3035036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1182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4179716</v>
      </c>
      <c r="BO22" s="449"/>
      <c r="BP22" s="449"/>
      <c r="BQ22" s="449"/>
      <c r="BR22" s="449"/>
      <c r="BS22" s="449"/>
      <c r="BT22" s="449"/>
      <c r="BU22" s="450"/>
      <c r="BV22" s="448">
        <v>4196128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3869755</v>
      </c>
      <c r="BO23" s="420"/>
      <c r="BP23" s="420"/>
      <c r="BQ23" s="420"/>
      <c r="BR23" s="420"/>
      <c r="BS23" s="420"/>
      <c r="BT23" s="420"/>
      <c r="BU23" s="421"/>
      <c r="BV23" s="419">
        <v>3768446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8000</v>
      </c>
      <c r="R24" s="373"/>
      <c r="S24" s="373"/>
      <c r="T24" s="373"/>
      <c r="U24" s="373"/>
      <c r="V24" s="374"/>
      <c r="W24" s="462"/>
      <c r="X24" s="399"/>
      <c r="Y24" s="400"/>
      <c r="Z24" s="375" t="s">
        <v>171</v>
      </c>
      <c r="AA24" s="376"/>
      <c r="AB24" s="376"/>
      <c r="AC24" s="376"/>
      <c r="AD24" s="376"/>
      <c r="AE24" s="376"/>
      <c r="AF24" s="376"/>
      <c r="AG24" s="377"/>
      <c r="AH24" s="372">
        <v>70</v>
      </c>
      <c r="AI24" s="373"/>
      <c r="AJ24" s="373"/>
      <c r="AK24" s="373"/>
      <c r="AL24" s="374"/>
      <c r="AM24" s="372">
        <v>200760</v>
      </c>
      <c r="AN24" s="373"/>
      <c r="AO24" s="373"/>
      <c r="AP24" s="373"/>
      <c r="AQ24" s="373"/>
      <c r="AR24" s="374"/>
      <c r="AS24" s="372">
        <v>2868</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3182935</v>
      </c>
      <c r="BO24" s="420"/>
      <c r="BP24" s="420"/>
      <c r="BQ24" s="420"/>
      <c r="BR24" s="420"/>
      <c r="BS24" s="420"/>
      <c r="BT24" s="420"/>
      <c r="BU24" s="421"/>
      <c r="BV24" s="419">
        <v>3050908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6320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130</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45147</v>
      </c>
      <c r="BO25" s="449"/>
      <c r="BP25" s="449"/>
      <c r="BQ25" s="449"/>
      <c r="BR25" s="449"/>
      <c r="BS25" s="449"/>
      <c r="BT25" s="449"/>
      <c r="BU25" s="450"/>
      <c r="BV25" s="448">
        <v>131614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5920</v>
      </c>
      <c r="R26" s="373"/>
      <c r="S26" s="373"/>
      <c r="T26" s="373"/>
      <c r="U26" s="373"/>
      <c r="V26" s="374"/>
      <c r="W26" s="462"/>
      <c r="X26" s="399"/>
      <c r="Y26" s="400"/>
      <c r="Z26" s="375" t="s">
        <v>178</v>
      </c>
      <c r="AA26" s="430"/>
      <c r="AB26" s="430"/>
      <c r="AC26" s="430"/>
      <c r="AD26" s="430"/>
      <c r="AE26" s="430"/>
      <c r="AF26" s="430"/>
      <c r="AG26" s="431"/>
      <c r="AH26" s="372">
        <v>3</v>
      </c>
      <c r="AI26" s="373"/>
      <c r="AJ26" s="373"/>
      <c r="AK26" s="373"/>
      <c r="AL26" s="374"/>
      <c r="AM26" s="372">
        <v>8379</v>
      </c>
      <c r="AN26" s="373"/>
      <c r="AO26" s="373"/>
      <c r="AP26" s="373"/>
      <c r="AQ26" s="373"/>
      <c r="AR26" s="374"/>
      <c r="AS26" s="372">
        <v>2793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2860</v>
      </c>
      <c r="R27" s="373"/>
      <c r="S27" s="373"/>
      <c r="T27" s="373"/>
      <c r="U27" s="373"/>
      <c r="V27" s="374"/>
      <c r="W27" s="462"/>
      <c r="X27" s="399"/>
      <c r="Y27" s="400"/>
      <c r="Z27" s="375" t="s">
        <v>181</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74214</v>
      </c>
      <c r="BO27" s="454"/>
      <c r="BP27" s="454"/>
      <c r="BQ27" s="454"/>
      <c r="BR27" s="454"/>
      <c r="BS27" s="454"/>
      <c r="BT27" s="454"/>
      <c r="BU27" s="455"/>
      <c r="BV27" s="453">
        <v>74214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2130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130</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1308757</v>
      </c>
      <c r="BO28" s="449"/>
      <c r="BP28" s="449"/>
      <c r="BQ28" s="449"/>
      <c r="BR28" s="449"/>
      <c r="BS28" s="449"/>
      <c r="BT28" s="449"/>
      <c r="BU28" s="450"/>
      <c r="BV28" s="448">
        <v>1250757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8</v>
      </c>
      <c r="M29" s="373"/>
      <c r="N29" s="373"/>
      <c r="O29" s="373"/>
      <c r="P29" s="374"/>
      <c r="Q29" s="372">
        <v>1980</v>
      </c>
      <c r="R29" s="373"/>
      <c r="S29" s="373"/>
      <c r="T29" s="373"/>
      <c r="U29" s="373"/>
      <c r="V29" s="374"/>
      <c r="W29" s="463"/>
      <c r="X29" s="464"/>
      <c r="Y29" s="465"/>
      <c r="Z29" s="375" t="s">
        <v>188</v>
      </c>
      <c r="AA29" s="376"/>
      <c r="AB29" s="376"/>
      <c r="AC29" s="376"/>
      <c r="AD29" s="376"/>
      <c r="AE29" s="376"/>
      <c r="AF29" s="376"/>
      <c r="AG29" s="377"/>
      <c r="AH29" s="372">
        <v>71</v>
      </c>
      <c r="AI29" s="373"/>
      <c r="AJ29" s="373"/>
      <c r="AK29" s="373"/>
      <c r="AL29" s="374"/>
      <c r="AM29" s="372">
        <v>204546</v>
      </c>
      <c r="AN29" s="373"/>
      <c r="AO29" s="373"/>
      <c r="AP29" s="373"/>
      <c r="AQ29" s="373"/>
      <c r="AR29" s="374"/>
      <c r="AS29" s="372">
        <v>2881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135631</v>
      </c>
      <c r="BO29" s="420"/>
      <c r="BP29" s="420"/>
      <c r="BQ29" s="420"/>
      <c r="BR29" s="420"/>
      <c r="BS29" s="420"/>
      <c r="BT29" s="420"/>
      <c r="BU29" s="421"/>
      <c r="BV29" s="419">
        <v>135481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93.8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721562</v>
      </c>
      <c r="BO30" s="454"/>
      <c r="BP30" s="454"/>
      <c r="BQ30" s="454"/>
      <c r="BR30" s="454"/>
      <c r="BS30" s="454"/>
      <c r="BT30" s="454"/>
      <c r="BU30" s="455"/>
      <c r="BV30" s="453">
        <v>694793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簡易水道事業</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鳥取県町村総合事務組合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（一財）若桜町観光開発事業団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公共下水道事業</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鳥取県東部広域行政管理組合（一般会計）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（有）若桜農林振興</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IF('各会計、関係団体の財政状況及び健全化判断比率'!B33="","",'各会計、関係団体の財政状況及び健全化判断比率'!B33)</f>
        <v>農業集落排水事業</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鳥取県東部広域行政管理組合
（因幡ふるさと振興事業費特別会計）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若桜鉄道（株）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9</v>
      </c>
      <c r="BF37" s="367"/>
      <c r="BG37" s="368" t="str">
        <f>IF('各会計、関係団体の財政状況及び健全化判断比率'!B34="","",'各会計、関係団体の財政状況及び健全化判断比率'!B34)</f>
        <v>索道事業</v>
      </c>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鳥取県後期高齢者医療広域連合（一般会計）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10</v>
      </c>
      <c r="BF38" s="367"/>
      <c r="BG38" s="368" t="str">
        <f>IF('各会計、関係団体の財政状況及び健全化判断比率'!B35="","",'各会計、関係団体の財政状況及び健全化判断比率'!B35)</f>
        <v>赤松団地造成事業</v>
      </c>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鳥取県後期高齢者医療広域連合（特別会計）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Jkw/UBNHXpo/zmU5HVebhZvm5fkMgqOkjy8P4um+3MJxAaADv069Nr05Q9LqUuiGEasjYz4wEz3wCQSrO6H8g==" saltValue="lE/p276hYlx3XPAGcmVt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2" t="s">
        <v>569</v>
      </c>
      <c r="D34" s="1152"/>
      <c r="E34" s="1153"/>
      <c r="F34" s="32">
        <v>7.38</v>
      </c>
      <c r="G34" s="33">
        <v>9.8000000000000007</v>
      </c>
      <c r="H34" s="33">
        <v>11.98</v>
      </c>
      <c r="I34" s="33">
        <v>9.23</v>
      </c>
      <c r="J34" s="34">
        <v>11.46</v>
      </c>
      <c r="K34" s="22"/>
      <c r="L34" s="22"/>
      <c r="M34" s="22"/>
      <c r="N34" s="22"/>
      <c r="O34" s="22"/>
      <c r="P34" s="22"/>
    </row>
    <row r="35" spans="1:16" ht="39" customHeight="1" x14ac:dyDescent="0.2">
      <c r="A35" s="22"/>
      <c r="B35" s="35"/>
      <c r="C35" s="1146" t="s">
        <v>570</v>
      </c>
      <c r="D35" s="1147"/>
      <c r="E35" s="1148"/>
      <c r="F35" s="36">
        <v>0.71</v>
      </c>
      <c r="G35" s="37">
        <v>0.66</v>
      </c>
      <c r="H35" s="37">
        <v>1.7</v>
      </c>
      <c r="I35" s="37">
        <v>2.08</v>
      </c>
      <c r="J35" s="38">
        <v>2.1800000000000002</v>
      </c>
      <c r="K35" s="22"/>
      <c r="L35" s="22"/>
      <c r="M35" s="22"/>
      <c r="N35" s="22"/>
      <c r="O35" s="22"/>
      <c r="P35" s="22"/>
    </row>
    <row r="36" spans="1:16" ht="39" customHeight="1" x14ac:dyDescent="0.2">
      <c r="A36" s="22"/>
      <c r="B36" s="35"/>
      <c r="C36" s="1146" t="s">
        <v>571</v>
      </c>
      <c r="D36" s="1147"/>
      <c r="E36" s="1148"/>
      <c r="F36" s="36">
        <v>0.94</v>
      </c>
      <c r="G36" s="37">
        <v>0.95</v>
      </c>
      <c r="H36" s="37">
        <v>0.93</v>
      </c>
      <c r="I36" s="37">
        <v>0.87</v>
      </c>
      <c r="J36" s="38">
        <v>0.9</v>
      </c>
      <c r="K36" s="22"/>
      <c r="L36" s="22"/>
      <c r="M36" s="22"/>
      <c r="N36" s="22"/>
      <c r="O36" s="22"/>
      <c r="P36" s="22"/>
    </row>
    <row r="37" spans="1:16" ht="39" customHeight="1" x14ac:dyDescent="0.2">
      <c r="A37" s="22"/>
      <c r="B37" s="35"/>
      <c r="C37" s="1146" t="s">
        <v>572</v>
      </c>
      <c r="D37" s="1147"/>
      <c r="E37" s="1148"/>
      <c r="F37" s="36">
        <v>1.53</v>
      </c>
      <c r="G37" s="37">
        <v>1.02</v>
      </c>
      <c r="H37" s="37">
        <v>0.86</v>
      </c>
      <c r="I37" s="37">
        <v>0.85</v>
      </c>
      <c r="J37" s="38">
        <v>0.78</v>
      </c>
      <c r="K37" s="22"/>
      <c r="L37" s="22"/>
      <c r="M37" s="22"/>
      <c r="N37" s="22"/>
      <c r="O37" s="22"/>
      <c r="P37" s="22"/>
    </row>
    <row r="38" spans="1:16" ht="39" customHeight="1" x14ac:dyDescent="0.2">
      <c r="A38" s="22"/>
      <c r="B38" s="35"/>
      <c r="C38" s="1146" t="s">
        <v>573</v>
      </c>
      <c r="D38" s="1147"/>
      <c r="E38" s="1148"/>
      <c r="F38" s="36">
        <v>0.26</v>
      </c>
      <c r="G38" s="37">
        <v>0.33</v>
      </c>
      <c r="H38" s="37">
        <v>0.3</v>
      </c>
      <c r="I38" s="37">
        <v>0.54</v>
      </c>
      <c r="J38" s="38">
        <v>0.39</v>
      </c>
      <c r="K38" s="22"/>
      <c r="L38" s="22"/>
      <c r="M38" s="22"/>
      <c r="N38" s="22"/>
      <c r="O38" s="22"/>
      <c r="P38" s="22"/>
    </row>
    <row r="39" spans="1:16" ht="39" customHeight="1" x14ac:dyDescent="0.2">
      <c r="A39" s="22"/>
      <c r="B39" s="35"/>
      <c r="C39" s="1146" t="s">
        <v>574</v>
      </c>
      <c r="D39" s="1147"/>
      <c r="E39" s="1148"/>
      <c r="F39" s="36">
        <v>0</v>
      </c>
      <c r="G39" s="37">
        <v>0</v>
      </c>
      <c r="H39" s="37">
        <v>0</v>
      </c>
      <c r="I39" s="37">
        <v>0</v>
      </c>
      <c r="J39" s="38">
        <v>0</v>
      </c>
      <c r="K39" s="22"/>
      <c r="L39" s="22"/>
      <c r="M39" s="22"/>
      <c r="N39" s="22"/>
      <c r="O39" s="22"/>
      <c r="P39" s="22"/>
    </row>
    <row r="40" spans="1:16" ht="39" customHeight="1" x14ac:dyDescent="0.2">
      <c r="A40" s="22"/>
      <c r="B40" s="35"/>
      <c r="C40" s="1146" t="s">
        <v>575</v>
      </c>
      <c r="D40" s="1147"/>
      <c r="E40" s="1148"/>
      <c r="F40" s="36">
        <v>0</v>
      </c>
      <c r="G40" s="37">
        <v>0</v>
      </c>
      <c r="H40" s="37">
        <v>0</v>
      </c>
      <c r="I40" s="37">
        <v>0</v>
      </c>
      <c r="J40" s="38">
        <v>0</v>
      </c>
      <c r="K40" s="22"/>
      <c r="L40" s="22"/>
      <c r="M40" s="22"/>
      <c r="N40" s="22"/>
      <c r="O40" s="22"/>
      <c r="P40" s="22"/>
    </row>
    <row r="41" spans="1:16" ht="39" customHeight="1" x14ac:dyDescent="0.2">
      <c r="A41" s="22"/>
      <c r="B41" s="35"/>
      <c r="C41" s="1146" t="s">
        <v>576</v>
      </c>
      <c r="D41" s="1147"/>
      <c r="E41" s="1148"/>
      <c r="F41" s="36">
        <v>0</v>
      </c>
      <c r="G41" s="37">
        <v>0</v>
      </c>
      <c r="H41" s="37">
        <v>0</v>
      </c>
      <c r="I41" s="37">
        <v>0</v>
      </c>
      <c r="J41" s="38">
        <v>0</v>
      </c>
      <c r="K41" s="22"/>
      <c r="L41" s="22"/>
      <c r="M41" s="22"/>
      <c r="N41" s="22"/>
      <c r="O41" s="22"/>
      <c r="P41" s="22"/>
    </row>
    <row r="42" spans="1:16" ht="39" customHeight="1" x14ac:dyDescent="0.2">
      <c r="A42" s="22"/>
      <c r="B42" s="39"/>
      <c r="C42" s="1146" t="s">
        <v>577</v>
      </c>
      <c r="D42" s="1147"/>
      <c r="E42" s="1148"/>
      <c r="F42" s="36" t="s">
        <v>520</v>
      </c>
      <c r="G42" s="37" t="s">
        <v>520</v>
      </c>
      <c r="H42" s="37" t="s">
        <v>520</v>
      </c>
      <c r="I42" s="37" t="s">
        <v>520</v>
      </c>
      <c r="J42" s="38" t="s">
        <v>520</v>
      </c>
      <c r="K42" s="22"/>
      <c r="L42" s="22"/>
      <c r="M42" s="22"/>
      <c r="N42" s="22"/>
      <c r="O42" s="22"/>
      <c r="P42" s="22"/>
    </row>
    <row r="43" spans="1:16" ht="39" customHeight="1" thickBot="1" x14ac:dyDescent="0.25">
      <c r="A43" s="22"/>
      <c r="B43" s="40"/>
      <c r="C43" s="1149" t="s">
        <v>578</v>
      </c>
      <c r="D43" s="1150"/>
      <c r="E43" s="115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4sAFtZdFFOFazC4SJaqG/c577XIubUYlqLzoM+hbOu/f0/K3PyfP4NI48KgaVSl/p8sDnkWeqoS7NjW9Hx/gg==" saltValue="fSFdE4Uh1ZpTXAbFOmGD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335</v>
      </c>
      <c r="L45" s="60">
        <v>351</v>
      </c>
      <c r="M45" s="60">
        <v>334</v>
      </c>
      <c r="N45" s="60">
        <v>398</v>
      </c>
      <c r="O45" s="61">
        <v>425</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520</v>
      </c>
      <c r="L46" s="64" t="s">
        <v>520</v>
      </c>
      <c r="M46" s="64" t="s">
        <v>520</v>
      </c>
      <c r="N46" s="64" t="s">
        <v>520</v>
      </c>
      <c r="O46" s="65" t="s">
        <v>520</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520</v>
      </c>
      <c r="L47" s="64" t="s">
        <v>520</v>
      </c>
      <c r="M47" s="64" t="s">
        <v>520</v>
      </c>
      <c r="N47" s="64" t="s">
        <v>520</v>
      </c>
      <c r="O47" s="65" t="s">
        <v>520</v>
      </c>
      <c r="P47" s="48"/>
      <c r="Q47" s="48"/>
      <c r="R47" s="48"/>
      <c r="S47" s="48"/>
      <c r="T47" s="48"/>
      <c r="U47" s="48"/>
    </row>
    <row r="48" spans="1:21" ht="30.75" customHeight="1" x14ac:dyDescent="0.2">
      <c r="A48" s="48"/>
      <c r="B48" s="1179"/>
      <c r="C48" s="1180"/>
      <c r="D48" s="62"/>
      <c r="E48" s="1156" t="s">
        <v>15</v>
      </c>
      <c r="F48" s="1156"/>
      <c r="G48" s="1156"/>
      <c r="H48" s="1156"/>
      <c r="I48" s="1156"/>
      <c r="J48" s="1157"/>
      <c r="K48" s="63">
        <v>141</v>
      </c>
      <c r="L48" s="64">
        <v>140</v>
      </c>
      <c r="M48" s="64">
        <v>142</v>
      </c>
      <c r="N48" s="64">
        <v>149</v>
      </c>
      <c r="O48" s="65">
        <v>157</v>
      </c>
      <c r="P48" s="48"/>
      <c r="Q48" s="48"/>
      <c r="R48" s="48"/>
      <c r="S48" s="48"/>
      <c r="T48" s="48"/>
      <c r="U48" s="48"/>
    </row>
    <row r="49" spans="1:21" ht="30.75" customHeight="1" x14ac:dyDescent="0.2">
      <c r="A49" s="48"/>
      <c r="B49" s="1179"/>
      <c r="C49" s="1180"/>
      <c r="D49" s="62"/>
      <c r="E49" s="1156" t="s">
        <v>16</v>
      </c>
      <c r="F49" s="1156"/>
      <c r="G49" s="1156"/>
      <c r="H49" s="1156"/>
      <c r="I49" s="1156"/>
      <c r="J49" s="1157"/>
      <c r="K49" s="63">
        <v>4</v>
      </c>
      <c r="L49" s="64">
        <v>3</v>
      </c>
      <c r="M49" s="64">
        <v>3</v>
      </c>
      <c r="N49" s="64">
        <v>3</v>
      </c>
      <c r="O49" s="65">
        <v>4</v>
      </c>
      <c r="P49" s="48"/>
      <c r="Q49" s="48"/>
      <c r="R49" s="48"/>
      <c r="S49" s="48"/>
      <c r="T49" s="48"/>
      <c r="U49" s="48"/>
    </row>
    <row r="50" spans="1:21" ht="30.75" customHeight="1" x14ac:dyDescent="0.2">
      <c r="A50" s="48"/>
      <c r="B50" s="1179"/>
      <c r="C50" s="1180"/>
      <c r="D50" s="62"/>
      <c r="E50" s="1156" t="s">
        <v>17</v>
      </c>
      <c r="F50" s="1156"/>
      <c r="G50" s="1156"/>
      <c r="H50" s="1156"/>
      <c r="I50" s="1156"/>
      <c r="J50" s="1157"/>
      <c r="K50" s="63" t="s">
        <v>520</v>
      </c>
      <c r="L50" s="64" t="s">
        <v>520</v>
      </c>
      <c r="M50" s="64" t="s">
        <v>520</v>
      </c>
      <c r="N50" s="64" t="s">
        <v>520</v>
      </c>
      <c r="O50" s="65" t="s">
        <v>520</v>
      </c>
      <c r="P50" s="48"/>
      <c r="Q50" s="48"/>
      <c r="R50" s="48"/>
      <c r="S50" s="48"/>
      <c r="T50" s="48"/>
      <c r="U50" s="48"/>
    </row>
    <row r="51" spans="1:21" ht="30.75" customHeight="1" x14ac:dyDescent="0.2">
      <c r="A51" s="48"/>
      <c r="B51" s="1181"/>
      <c r="C51" s="1182"/>
      <c r="D51" s="66"/>
      <c r="E51" s="1156" t="s">
        <v>18</v>
      </c>
      <c r="F51" s="1156"/>
      <c r="G51" s="1156"/>
      <c r="H51" s="1156"/>
      <c r="I51" s="1156"/>
      <c r="J51" s="1157"/>
      <c r="K51" s="63" t="s">
        <v>520</v>
      </c>
      <c r="L51" s="64">
        <v>0</v>
      </c>
      <c r="M51" s="64">
        <v>0</v>
      </c>
      <c r="N51" s="64">
        <v>0</v>
      </c>
      <c r="O51" s="65">
        <v>0</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355</v>
      </c>
      <c r="L52" s="64">
        <v>372</v>
      </c>
      <c r="M52" s="64">
        <v>357</v>
      </c>
      <c r="N52" s="64">
        <v>378</v>
      </c>
      <c r="O52" s="65">
        <v>408</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125</v>
      </c>
      <c r="L53" s="69">
        <v>122</v>
      </c>
      <c r="M53" s="69">
        <v>122</v>
      </c>
      <c r="N53" s="69">
        <v>172</v>
      </c>
      <c r="O53" s="70">
        <v>178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2" t="s">
        <v>26</v>
      </c>
      <c r="C58" s="1163"/>
      <c r="D58" s="1168" t="s">
        <v>27</v>
      </c>
      <c r="E58" s="1169"/>
      <c r="F58" s="1169"/>
      <c r="G58" s="1169"/>
      <c r="H58" s="1169"/>
      <c r="I58" s="1169"/>
      <c r="J58" s="1170"/>
      <c r="K58" s="83"/>
      <c r="L58" s="84"/>
      <c r="M58" s="84"/>
      <c r="N58" s="84"/>
      <c r="O58" s="85"/>
    </row>
    <row r="59" spans="1:21" ht="31.5" customHeight="1" x14ac:dyDescent="0.2">
      <c r="B59" s="1164"/>
      <c r="C59" s="1165"/>
      <c r="D59" s="1171" t="s">
        <v>28</v>
      </c>
      <c r="E59" s="1172"/>
      <c r="F59" s="1172"/>
      <c r="G59" s="1172"/>
      <c r="H59" s="1172"/>
      <c r="I59" s="1172"/>
      <c r="J59" s="1173"/>
      <c r="K59" s="86"/>
      <c r="L59" s="87"/>
      <c r="M59" s="87"/>
      <c r="N59" s="87"/>
      <c r="O59" s="88"/>
    </row>
    <row r="60" spans="1:21" ht="31.5" customHeight="1" thickBot="1" x14ac:dyDescent="0.25">
      <c r="B60" s="1166"/>
      <c r="C60" s="1167"/>
      <c r="D60" s="1174" t="s">
        <v>29</v>
      </c>
      <c r="E60" s="1175"/>
      <c r="F60" s="1175"/>
      <c r="G60" s="1175"/>
      <c r="H60" s="1175"/>
      <c r="I60" s="1175"/>
      <c r="J60" s="1176"/>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hre9l7RrY6AGNbDGu0nj0NNywIs0RxZwFjSXymT09RWhoX1f9dSVJk63iz3od+h+TrixPVxdCYe7Q420Xdmgg==" saltValue="8SeI0+A2MbsHxCSJtASP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M38"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7" t="s">
        <v>32</v>
      </c>
      <c r="C41" s="1198"/>
      <c r="D41" s="105"/>
      <c r="E41" s="1199" t="s">
        <v>33</v>
      </c>
      <c r="F41" s="1199"/>
      <c r="G41" s="1199"/>
      <c r="H41" s="1200"/>
      <c r="I41" s="355">
        <v>3674</v>
      </c>
      <c r="J41" s="356">
        <v>3800</v>
      </c>
      <c r="K41" s="356">
        <v>4068</v>
      </c>
      <c r="L41" s="356">
        <v>4196</v>
      </c>
      <c r="M41" s="357">
        <v>4180</v>
      </c>
    </row>
    <row r="42" spans="2:13" ht="27.75" customHeight="1" x14ac:dyDescent="0.2">
      <c r="B42" s="1187"/>
      <c r="C42" s="1188"/>
      <c r="D42" s="106"/>
      <c r="E42" s="1191" t="s">
        <v>34</v>
      </c>
      <c r="F42" s="1191"/>
      <c r="G42" s="1191"/>
      <c r="H42" s="1192"/>
      <c r="I42" s="358" t="s">
        <v>520</v>
      </c>
      <c r="J42" s="359" t="s">
        <v>520</v>
      </c>
      <c r="K42" s="359" t="s">
        <v>520</v>
      </c>
      <c r="L42" s="359" t="s">
        <v>520</v>
      </c>
      <c r="M42" s="360" t="s">
        <v>520</v>
      </c>
    </row>
    <row r="43" spans="2:13" ht="27.75" customHeight="1" x14ac:dyDescent="0.2">
      <c r="B43" s="1187"/>
      <c r="C43" s="1188"/>
      <c r="D43" s="106"/>
      <c r="E43" s="1191" t="s">
        <v>35</v>
      </c>
      <c r="F43" s="1191"/>
      <c r="G43" s="1191"/>
      <c r="H43" s="1192"/>
      <c r="I43" s="358">
        <v>1532</v>
      </c>
      <c r="J43" s="359">
        <v>1483</v>
      </c>
      <c r="K43" s="359">
        <v>1604</v>
      </c>
      <c r="L43" s="359">
        <v>1529</v>
      </c>
      <c r="M43" s="360">
        <v>1511</v>
      </c>
    </row>
    <row r="44" spans="2:13" ht="27.75" customHeight="1" x14ac:dyDescent="0.2">
      <c r="B44" s="1187"/>
      <c r="C44" s="1188"/>
      <c r="D44" s="106"/>
      <c r="E44" s="1191" t="s">
        <v>36</v>
      </c>
      <c r="F44" s="1191"/>
      <c r="G44" s="1191"/>
      <c r="H44" s="1192"/>
      <c r="I44" s="358">
        <v>32</v>
      </c>
      <c r="J44" s="359">
        <v>38</v>
      </c>
      <c r="K44" s="359">
        <v>36</v>
      </c>
      <c r="L44" s="359">
        <v>33</v>
      </c>
      <c r="M44" s="360">
        <v>33</v>
      </c>
    </row>
    <row r="45" spans="2:13" ht="27.75" customHeight="1" x14ac:dyDescent="0.2">
      <c r="B45" s="1187"/>
      <c r="C45" s="1188"/>
      <c r="D45" s="106"/>
      <c r="E45" s="1191" t="s">
        <v>37</v>
      </c>
      <c r="F45" s="1191"/>
      <c r="G45" s="1191"/>
      <c r="H45" s="1192"/>
      <c r="I45" s="358">
        <v>463</v>
      </c>
      <c r="J45" s="359">
        <v>435</v>
      </c>
      <c r="K45" s="359">
        <v>430</v>
      </c>
      <c r="L45" s="359">
        <v>426</v>
      </c>
      <c r="M45" s="360">
        <v>418</v>
      </c>
    </row>
    <row r="46" spans="2:13" ht="27.75" customHeight="1" x14ac:dyDescent="0.2">
      <c r="B46" s="1187"/>
      <c r="C46" s="1188"/>
      <c r="D46" s="107"/>
      <c r="E46" s="1191" t="s">
        <v>38</v>
      </c>
      <c r="F46" s="1191"/>
      <c r="G46" s="1191"/>
      <c r="H46" s="1192"/>
      <c r="I46" s="358" t="s">
        <v>520</v>
      </c>
      <c r="J46" s="359" t="s">
        <v>520</v>
      </c>
      <c r="K46" s="359" t="s">
        <v>520</v>
      </c>
      <c r="L46" s="359" t="s">
        <v>520</v>
      </c>
      <c r="M46" s="360" t="s">
        <v>520</v>
      </c>
    </row>
    <row r="47" spans="2:13" ht="27.75" customHeight="1" x14ac:dyDescent="0.2">
      <c r="B47" s="1187"/>
      <c r="C47" s="1188"/>
      <c r="D47" s="108"/>
      <c r="E47" s="1201" t="s">
        <v>39</v>
      </c>
      <c r="F47" s="1202"/>
      <c r="G47" s="1202"/>
      <c r="H47" s="1203"/>
      <c r="I47" s="358" t="s">
        <v>520</v>
      </c>
      <c r="J47" s="359" t="s">
        <v>520</v>
      </c>
      <c r="K47" s="359" t="s">
        <v>520</v>
      </c>
      <c r="L47" s="359" t="s">
        <v>520</v>
      </c>
      <c r="M47" s="360" t="s">
        <v>520</v>
      </c>
    </row>
    <row r="48" spans="2:13" ht="27.75" customHeight="1" x14ac:dyDescent="0.2">
      <c r="B48" s="1187"/>
      <c r="C48" s="1188"/>
      <c r="D48" s="106"/>
      <c r="E48" s="1191" t="s">
        <v>40</v>
      </c>
      <c r="F48" s="1191"/>
      <c r="G48" s="1191"/>
      <c r="H48" s="1192"/>
      <c r="I48" s="358" t="s">
        <v>520</v>
      </c>
      <c r="J48" s="359" t="s">
        <v>520</v>
      </c>
      <c r="K48" s="359" t="s">
        <v>520</v>
      </c>
      <c r="L48" s="359" t="s">
        <v>520</v>
      </c>
      <c r="M48" s="360" t="s">
        <v>520</v>
      </c>
    </row>
    <row r="49" spans="2:13" ht="27.75" customHeight="1" x14ac:dyDescent="0.2">
      <c r="B49" s="1189"/>
      <c r="C49" s="1190"/>
      <c r="D49" s="106"/>
      <c r="E49" s="1191" t="s">
        <v>41</v>
      </c>
      <c r="F49" s="1191"/>
      <c r="G49" s="1191"/>
      <c r="H49" s="1192"/>
      <c r="I49" s="358" t="s">
        <v>520</v>
      </c>
      <c r="J49" s="359" t="s">
        <v>520</v>
      </c>
      <c r="K49" s="359" t="s">
        <v>520</v>
      </c>
      <c r="L49" s="359" t="s">
        <v>520</v>
      </c>
      <c r="M49" s="360" t="s">
        <v>520</v>
      </c>
    </row>
    <row r="50" spans="2:13" ht="27.75" customHeight="1" x14ac:dyDescent="0.2">
      <c r="B50" s="1185" t="s">
        <v>42</v>
      </c>
      <c r="C50" s="1186"/>
      <c r="D50" s="109"/>
      <c r="E50" s="1191" t="s">
        <v>43</v>
      </c>
      <c r="F50" s="1191"/>
      <c r="G50" s="1191"/>
      <c r="H50" s="1192"/>
      <c r="I50" s="358">
        <v>2111</v>
      </c>
      <c r="J50" s="359">
        <v>2034</v>
      </c>
      <c r="K50" s="359">
        <v>2031</v>
      </c>
      <c r="L50" s="359">
        <v>2315</v>
      </c>
      <c r="M50" s="360">
        <v>2428</v>
      </c>
    </row>
    <row r="51" spans="2:13" ht="27.75" customHeight="1" x14ac:dyDescent="0.2">
      <c r="B51" s="1187"/>
      <c r="C51" s="1188"/>
      <c r="D51" s="106"/>
      <c r="E51" s="1191" t="s">
        <v>44</v>
      </c>
      <c r="F51" s="1191"/>
      <c r="G51" s="1191"/>
      <c r="H51" s="1192"/>
      <c r="I51" s="358" t="s">
        <v>520</v>
      </c>
      <c r="J51" s="359">
        <v>67</v>
      </c>
      <c r="K51" s="359">
        <v>57</v>
      </c>
      <c r="L51" s="359">
        <v>50</v>
      </c>
      <c r="M51" s="360">
        <v>43</v>
      </c>
    </row>
    <row r="52" spans="2:13" ht="27.75" customHeight="1" x14ac:dyDescent="0.2">
      <c r="B52" s="1189"/>
      <c r="C52" s="1190"/>
      <c r="D52" s="106"/>
      <c r="E52" s="1191" t="s">
        <v>45</v>
      </c>
      <c r="F52" s="1191"/>
      <c r="G52" s="1191"/>
      <c r="H52" s="1192"/>
      <c r="I52" s="358">
        <v>3584</v>
      </c>
      <c r="J52" s="359">
        <v>3721</v>
      </c>
      <c r="K52" s="359">
        <v>3706</v>
      </c>
      <c r="L52" s="359">
        <v>3975</v>
      </c>
      <c r="M52" s="360">
        <v>3636</v>
      </c>
    </row>
    <row r="53" spans="2:13" ht="27.75" customHeight="1" thickBot="1" x14ac:dyDescent="0.25">
      <c r="B53" s="1193" t="s">
        <v>46</v>
      </c>
      <c r="C53" s="1194"/>
      <c r="D53" s="110"/>
      <c r="E53" s="1195" t="s">
        <v>47</v>
      </c>
      <c r="F53" s="1195"/>
      <c r="G53" s="1195"/>
      <c r="H53" s="1196"/>
      <c r="I53" s="361">
        <v>5</v>
      </c>
      <c r="J53" s="362">
        <v>-67</v>
      </c>
      <c r="K53" s="362">
        <v>344</v>
      </c>
      <c r="L53" s="362">
        <v>-156</v>
      </c>
      <c r="M53" s="363">
        <v>36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niqqzbasfMYVT4ubxPRLR9jNgplhwI0N6zw2VMX2+NbU/x/Wx/TPZzd/MNlbbgSKnsA4zEReHg3PJ1EBk0Zjcw==" saltValue="mUpdnigG4W1S64VSdHhX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2" t="s">
        <v>50</v>
      </c>
      <c r="D55" s="1212"/>
      <c r="E55" s="1213"/>
      <c r="F55" s="122">
        <v>1012</v>
      </c>
      <c r="G55" s="122">
        <v>1251</v>
      </c>
      <c r="H55" s="123">
        <v>1309</v>
      </c>
    </row>
    <row r="56" spans="2:8" ht="52.5" customHeight="1" x14ac:dyDescent="0.2">
      <c r="B56" s="124"/>
      <c r="C56" s="1214" t="s">
        <v>51</v>
      </c>
      <c r="D56" s="1214"/>
      <c r="E56" s="1215"/>
      <c r="F56" s="125">
        <v>135</v>
      </c>
      <c r="G56" s="125">
        <v>135</v>
      </c>
      <c r="H56" s="126">
        <v>136</v>
      </c>
    </row>
    <row r="57" spans="2:8" ht="53.25" customHeight="1" x14ac:dyDescent="0.2">
      <c r="B57" s="124"/>
      <c r="C57" s="1216" t="s">
        <v>52</v>
      </c>
      <c r="D57" s="1216"/>
      <c r="E57" s="1217"/>
      <c r="F57" s="127">
        <v>672</v>
      </c>
      <c r="G57" s="127">
        <v>695</v>
      </c>
      <c r="H57" s="128">
        <v>722</v>
      </c>
    </row>
    <row r="58" spans="2:8" ht="45.75" customHeight="1" x14ac:dyDescent="0.2">
      <c r="B58" s="129"/>
      <c r="C58" s="1204" t="s">
        <v>596</v>
      </c>
      <c r="D58" s="1205"/>
      <c r="E58" s="1206"/>
      <c r="F58" s="130">
        <v>183</v>
      </c>
      <c r="G58" s="130">
        <v>184</v>
      </c>
      <c r="H58" s="131">
        <v>184</v>
      </c>
    </row>
    <row r="59" spans="2:8" ht="45.75" customHeight="1" x14ac:dyDescent="0.2">
      <c r="B59" s="129"/>
      <c r="C59" s="1204" t="s">
        <v>597</v>
      </c>
      <c r="D59" s="1205"/>
      <c r="E59" s="1206"/>
      <c r="F59" s="130">
        <v>143</v>
      </c>
      <c r="G59" s="130">
        <v>143</v>
      </c>
      <c r="H59" s="131">
        <v>143</v>
      </c>
    </row>
    <row r="60" spans="2:8" ht="45.75" customHeight="1" x14ac:dyDescent="0.2">
      <c r="B60" s="129"/>
      <c r="C60" s="1204" t="s">
        <v>598</v>
      </c>
      <c r="D60" s="1205"/>
      <c r="E60" s="1206"/>
      <c r="F60" s="130">
        <v>116</v>
      </c>
      <c r="G60" s="130">
        <v>116</v>
      </c>
      <c r="H60" s="131">
        <v>116</v>
      </c>
    </row>
    <row r="61" spans="2:8" ht="45.75" customHeight="1" x14ac:dyDescent="0.2">
      <c r="B61" s="129"/>
      <c r="C61" s="1204" t="s">
        <v>599</v>
      </c>
      <c r="D61" s="1205"/>
      <c r="E61" s="1206"/>
      <c r="F61" s="130">
        <v>62</v>
      </c>
      <c r="G61" s="130">
        <v>73</v>
      </c>
      <c r="H61" s="131">
        <v>89</v>
      </c>
    </row>
    <row r="62" spans="2:8" ht="45.75" customHeight="1" thickBot="1" x14ac:dyDescent="0.25">
      <c r="B62" s="132"/>
      <c r="C62" s="1207" t="s">
        <v>600</v>
      </c>
      <c r="D62" s="1208"/>
      <c r="E62" s="1209"/>
      <c r="F62" s="133">
        <v>70</v>
      </c>
      <c r="G62" s="133">
        <v>70</v>
      </c>
      <c r="H62" s="134">
        <v>70</v>
      </c>
    </row>
    <row r="63" spans="2:8" ht="52.5" customHeight="1" thickBot="1" x14ac:dyDescent="0.25">
      <c r="B63" s="135"/>
      <c r="C63" s="1210" t="s">
        <v>53</v>
      </c>
      <c r="D63" s="1210"/>
      <c r="E63" s="1211"/>
      <c r="F63" s="136">
        <v>1819</v>
      </c>
      <c r="G63" s="136">
        <v>2081</v>
      </c>
      <c r="H63" s="137">
        <v>2166</v>
      </c>
    </row>
    <row r="64" spans="2:8" ht="13.2" x14ac:dyDescent="0.2"/>
  </sheetData>
  <sheetProtection algorithmName="SHA-512" hashValue="ACzJnsanMWjwpRdvERfMMUEyZGuK/40qM3+MvBpnls8b+u2Jq7dBAtlvubBIbyojdJK5DchdIdsGB6fRGA+tkw==" saltValue="oSsrPIPbwghdR9CkwCtc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188652</v>
      </c>
      <c r="E3" s="156"/>
      <c r="F3" s="157">
        <v>228215</v>
      </c>
      <c r="G3" s="158"/>
      <c r="H3" s="159"/>
    </row>
    <row r="4" spans="1:8" x14ac:dyDescent="0.2">
      <c r="A4" s="160"/>
      <c r="B4" s="161"/>
      <c r="C4" s="162"/>
      <c r="D4" s="163">
        <v>117334</v>
      </c>
      <c r="E4" s="164"/>
      <c r="F4" s="165">
        <v>117571</v>
      </c>
      <c r="G4" s="166"/>
      <c r="H4" s="167"/>
    </row>
    <row r="5" spans="1:8" x14ac:dyDescent="0.2">
      <c r="A5" s="148" t="s">
        <v>554</v>
      </c>
      <c r="B5" s="153"/>
      <c r="C5" s="154"/>
      <c r="D5" s="155">
        <v>184433</v>
      </c>
      <c r="E5" s="156"/>
      <c r="F5" s="157">
        <v>264232</v>
      </c>
      <c r="G5" s="158"/>
      <c r="H5" s="159"/>
    </row>
    <row r="6" spans="1:8" x14ac:dyDescent="0.2">
      <c r="A6" s="160"/>
      <c r="B6" s="161"/>
      <c r="C6" s="162"/>
      <c r="D6" s="163">
        <v>68231</v>
      </c>
      <c r="E6" s="164"/>
      <c r="F6" s="165">
        <v>133959</v>
      </c>
      <c r="G6" s="166"/>
      <c r="H6" s="167"/>
    </row>
    <row r="7" spans="1:8" x14ac:dyDescent="0.2">
      <c r="A7" s="148" t="s">
        <v>555</v>
      </c>
      <c r="B7" s="153"/>
      <c r="C7" s="154"/>
      <c r="D7" s="155">
        <v>206060</v>
      </c>
      <c r="E7" s="156"/>
      <c r="F7" s="157">
        <v>263613</v>
      </c>
      <c r="G7" s="158"/>
      <c r="H7" s="159"/>
    </row>
    <row r="8" spans="1:8" x14ac:dyDescent="0.2">
      <c r="A8" s="160"/>
      <c r="B8" s="161"/>
      <c r="C8" s="162"/>
      <c r="D8" s="163">
        <v>95830</v>
      </c>
      <c r="E8" s="164"/>
      <c r="F8" s="165">
        <v>128823</v>
      </c>
      <c r="G8" s="166"/>
      <c r="H8" s="167"/>
    </row>
    <row r="9" spans="1:8" x14ac:dyDescent="0.2">
      <c r="A9" s="148" t="s">
        <v>556</v>
      </c>
      <c r="B9" s="153"/>
      <c r="C9" s="154"/>
      <c r="D9" s="155">
        <v>175418</v>
      </c>
      <c r="E9" s="156"/>
      <c r="F9" s="157">
        <v>362690</v>
      </c>
      <c r="G9" s="158"/>
      <c r="H9" s="159"/>
    </row>
    <row r="10" spans="1:8" x14ac:dyDescent="0.2">
      <c r="A10" s="160"/>
      <c r="B10" s="161"/>
      <c r="C10" s="162"/>
      <c r="D10" s="163">
        <v>103304</v>
      </c>
      <c r="E10" s="164"/>
      <c r="F10" s="165">
        <v>172580</v>
      </c>
      <c r="G10" s="166"/>
      <c r="H10" s="167"/>
    </row>
    <row r="11" spans="1:8" x14ac:dyDescent="0.2">
      <c r="A11" s="148" t="s">
        <v>557</v>
      </c>
      <c r="B11" s="153"/>
      <c r="C11" s="154"/>
      <c r="D11" s="155">
        <v>160373</v>
      </c>
      <c r="E11" s="156"/>
      <c r="F11" s="157">
        <v>296093</v>
      </c>
      <c r="G11" s="158"/>
      <c r="H11" s="159"/>
    </row>
    <row r="12" spans="1:8" x14ac:dyDescent="0.2">
      <c r="A12" s="160"/>
      <c r="B12" s="161"/>
      <c r="C12" s="168"/>
      <c r="D12" s="163">
        <v>109715</v>
      </c>
      <c r="E12" s="164"/>
      <c r="F12" s="165">
        <v>140545</v>
      </c>
      <c r="G12" s="166"/>
      <c r="H12" s="167"/>
    </row>
    <row r="13" spans="1:8" x14ac:dyDescent="0.2">
      <c r="A13" s="148"/>
      <c r="B13" s="153"/>
      <c r="C13" s="169"/>
      <c r="D13" s="170">
        <v>182987</v>
      </c>
      <c r="E13" s="171"/>
      <c r="F13" s="172">
        <v>282969</v>
      </c>
      <c r="G13" s="173"/>
      <c r="H13" s="159"/>
    </row>
    <row r="14" spans="1:8" x14ac:dyDescent="0.2">
      <c r="A14" s="160"/>
      <c r="B14" s="161"/>
      <c r="C14" s="162"/>
      <c r="D14" s="163">
        <v>98883</v>
      </c>
      <c r="E14" s="164"/>
      <c r="F14" s="165">
        <v>138696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7.39</v>
      </c>
      <c r="C19" s="174">
        <f>ROUND(VALUE(SUBSTITUTE(実質収支比率等に係る経年分析!G$48,"▲","-")),2)</f>
        <v>9.8000000000000007</v>
      </c>
      <c r="D19" s="174">
        <f>ROUND(VALUE(SUBSTITUTE(実質収支比率等に係る経年分析!H$48,"▲","-")),2)</f>
        <v>11.99</v>
      </c>
      <c r="E19" s="174">
        <f>ROUND(VALUE(SUBSTITUTE(実質収支比率等に係る経年分析!I$48,"▲","-")),2)</f>
        <v>9.23</v>
      </c>
      <c r="F19" s="174">
        <f>ROUND(VALUE(SUBSTITUTE(実質収支比率等に係る経年分析!J$48,"▲","-")),2)</f>
        <v>11.46</v>
      </c>
    </row>
    <row r="20" spans="1:11" x14ac:dyDescent="0.2">
      <c r="A20" s="174" t="s">
        <v>57</v>
      </c>
      <c r="B20" s="174">
        <f>ROUND(VALUE(SUBSTITUTE(実質収支比率等に係る経年分析!F$47,"▲","-")),2)</f>
        <v>55.67</v>
      </c>
      <c r="C20" s="174">
        <f>ROUND(VALUE(SUBSTITUTE(実質収支比率等に係る経年分析!G$47,"▲","-")),2)</f>
        <v>50.26</v>
      </c>
      <c r="D20" s="174">
        <f>ROUND(VALUE(SUBSTITUTE(実質収支比率等に係る経年分析!H$47,"▲","-")),2)</f>
        <v>45.54</v>
      </c>
      <c r="E20" s="174">
        <f>ROUND(VALUE(SUBSTITUTE(実質収支比率等に係る経年分析!I$47,"▲","-")),2)</f>
        <v>51.52</v>
      </c>
      <c r="F20" s="174">
        <f>ROUND(VALUE(SUBSTITUTE(実質収支比率等に係る経年分析!J$47,"▲","-")),2)</f>
        <v>54.77</v>
      </c>
    </row>
    <row r="21" spans="1:11" x14ac:dyDescent="0.2">
      <c r="A21" s="174" t="s">
        <v>58</v>
      </c>
      <c r="B21" s="174">
        <f>IF(ISNUMBER(VALUE(SUBSTITUTE(実質収支比率等に係る経年分析!F$49,"▲","-"))),ROUND(VALUE(SUBSTITUTE(実質収支比率等に係る経年分析!F$49,"▲","-")),2),NA())</f>
        <v>-2.86</v>
      </c>
      <c r="C21" s="174">
        <f>IF(ISNUMBER(VALUE(SUBSTITUTE(実質収支比率等に係る経年分析!G$49,"▲","-"))),ROUND(VALUE(SUBSTITUTE(実質収支比率等に係る経年分析!G$49,"▲","-")),2),NA())</f>
        <v>-3.08</v>
      </c>
      <c r="D21" s="174">
        <f>IF(ISNUMBER(VALUE(SUBSTITUTE(実質収支比率等に係る経年分析!H$49,"▲","-"))),ROUND(VALUE(SUBSTITUTE(実質収支比率等に係る経年分析!H$49,"▲","-")),2),NA())</f>
        <v>0.03</v>
      </c>
      <c r="E21" s="174">
        <f>IF(ISNUMBER(VALUE(SUBSTITUTE(実質収支比率等に係る経年分析!I$49,"▲","-"))),ROUND(VALUE(SUBSTITUTE(実質収支比率等に係る経年分析!I$49,"▲","-")),2),NA())</f>
        <v>8.11</v>
      </c>
      <c r="F21" s="174">
        <f>IF(ISNUMBER(VALUE(SUBSTITUTE(実質収支比率等に係る経年分析!J$49,"▲","-"))),ROUND(VALUE(SUBSTITUTE(実質収支比率等に係る経年分析!J$49,"▲","-")),2),NA())</f>
        <v>4.51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索道事業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2">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0.78</v>
      </c>
    </row>
    <row r="34" spans="1:16" x14ac:dyDescent="0.2">
      <c r="A34" s="175" t="str">
        <f>IF(連結実質赤字比率に係る赤字・黒字の構成分析!C$36="",NA(),連結実質赤字比率に係る赤字・黒字の構成分析!C$36)</f>
        <v>赤松団地造成事業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v>
      </c>
    </row>
    <row r="35" spans="1:16" x14ac:dyDescent="0.2">
      <c r="A35" s="175" t="str">
        <f>IF(連結実質赤字比率に係る赤字・黒字の構成分析!C$35="",NA(),連結実質赤字比率に係る赤字・黒字の構成分析!C$35)</f>
        <v>介護保険事業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2.1800000000000002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9.8000000000000007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355</v>
      </c>
      <c r="E42" s="176"/>
      <c r="F42" s="176"/>
      <c r="G42" s="176">
        <f>'実質公債費比率（分子）の構造'!L$52</f>
        <v>372</v>
      </c>
      <c r="H42" s="176"/>
      <c r="I42" s="176"/>
      <c r="J42" s="176">
        <f>'実質公債費比率（分子）の構造'!M$52</f>
        <v>357</v>
      </c>
      <c r="K42" s="176"/>
      <c r="L42" s="176"/>
      <c r="M42" s="176">
        <f>'実質公債費比率（分子）の構造'!N$52</f>
        <v>378</v>
      </c>
      <c r="N42" s="176"/>
      <c r="O42" s="176"/>
      <c r="P42" s="176">
        <f>'実質公債費比率（分子）の構造'!O$52</f>
        <v>408</v>
      </c>
    </row>
    <row r="43" spans="1:16" x14ac:dyDescent="0.2">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4</v>
      </c>
      <c r="O45" s="176"/>
      <c r="P45" s="176"/>
    </row>
    <row r="46" spans="1:16" x14ac:dyDescent="0.2">
      <c r="A46" s="176" t="s">
        <v>69</v>
      </c>
      <c r="B46" s="176">
        <f>'実質公債費比率（分子）の構造'!K$48</f>
        <v>141</v>
      </c>
      <c r="C46" s="176"/>
      <c r="D46" s="176"/>
      <c r="E46" s="176">
        <f>'実質公債費比率（分子）の構造'!L$48</f>
        <v>140</v>
      </c>
      <c r="F46" s="176"/>
      <c r="G46" s="176"/>
      <c r="H46" s="176">
        <f>'実質公債費比率（分子）の構造'!M$48</f>
        <v>142</v>
      </c>
      <c r="I46" s="176"/>
      <c r="J46" s="176"/>
      <c r="K46" s="176">
        <f>'実質公債費比率（分子）の構造'!N$48</f>
        <v>149</v>
      </c>
      <c r="L46" s="176"/>
      <c r="M46" s="176"/>
      <c r="N46" s="176">
        <f>'実質公債費比率（分子）の構造'!O$48</f>
        <v>157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335</v>
      </c>
      <c r="C49" s="176"/>
      <c r="D49" s="176"/>
      <c r="E49" s="176">
        <f>'実質公債費比率（分子）の構造'!L$45</f>
        <v>351</v>
      </c>
      <c r="F49" s="176"/>
      <c r="G49" s="176"/>
      <c r="H49" s="176">
        <f>'実質公債費比率（分子）の構造'!M$45</f>
        <v>334</v>
      </c>
      <c r="I49" s="176"/>
      <c r="J49" s="176"/>
      <c r="K49" s="176">
        <f>'実質公債費比率（分子）の構造'!N$45</f>
        <v>398</v>
      </c>
      <c r="L49" s="176"/>
      <c r="M49" s="176"/>
      <c r="N49" s="176">
        <f>'実質公債費比率（分子）の構造'!O$45</f>
        <v>425</v>
      </c>
      <c r="O49" s="176"/>
      <c r="P49" s="176"/>
    </row>
    <row r="50" spans="1:16" x14ac:dyDescent="0.2">
      <c r="A50" s="176" t="s">
        <v>73</v>
      </c>
      <c r="B50" s="176" t="e">
        <f>NA()</f>
        <v>#N/A</v>
      </c>
      <c r="C50" s="176">
        <f>IF(ISNUMBER('実質公債費比率（分子）の構造'!K$53),'実質公債費比率（分子）の構造'!K$53,NA())</f>
        <v>125</v>
      </c>
      <c r="D50" s="176" t="e">
        <f>NA()</f>
        <v>#N/A</v>
      </c>
      <c r="E50" s="176" t="e">
        <f>NA()</f>
        <v>#N/A</v>
      </c>
      <c r="F50" s="176">
        <f>IF(ISNUMBER('実質公債費比率（分子）の構造'!L$53),'実質公債費比率（分子）の構造'!L$53,NA())</f>
        <v>122</v>
      </c>
      <c r="G50" s="176" t="e">
        <f>NA()</f>
        <v>#N/A</v>
      </c>
      <c r="H50" s="176" t="e">
        <f>NA()</f>
        <v>#N/A</v>
      </c>
      <c r="I50" s="176">
        <f>IF(ISNUMBER('実質公債費比率（分子）の構造'!M$53),'実質公債費比率（分子）の構造'!M$53,NA())</f>
        <v>122</v>
      </c>
      <c r="J50" s="176" t="e">
        <f>NA()</f>
        <v>#N/A</v>
      </c>
      <c r="K50" s="176" t="e">
        <f>NA()</f>
        <v>#N/A</v>
      </c>
      <c r="L50" s="176">
        <f>IF(ISNUMBER('実質公債費比率（分子）の構造'!N$53),'実質公債費比率（分子）の構造'!N$53,NA())</f>
        <v>172</v>
      </c>
      <c r="M50" s="176" t="e">
        <f>NA()</f>
        <v>#N/A</v>
      </c>
      <c r="N50" s="176" t="e">
        <f>NA()</f>
        <v>#N/A</v>
      </c>
      <c r="O50" s="176">
        <f>IF(ISNUMBER('実質公債費比率（分子）の構造'!O$53),'実質公債費比率（分子）の構造'!O$53,NA())</f>
        <v>178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3584</v>
      </c>
      <c r="E56" s="175"/>
      <c r="F56" s="175"/>
      <c r="G56" s="175">
        <f>'将来負担比率（分子）の構造'!J$52</f>
        <v>3721</v>
      </c>
      <c r="H56" s="175"/>
      <c r="I56" s="175"/>
      <c r="J56" s="175">
        <f>'将来負担比率（分子）の構造'!K$52</f>
        <v>3706</v>
      </c>
      <c r="K56" s="175"/>
      <c r="L56" s="175"/>
      <c r="M56" s="175">
        <f>'将来負担比率（分子）の構造'!L$52</f>
        <v>3975</v>
      </c>
      <c r="N56" s="175"/>
      <c r="O56" s="175"/>
      <c r="P56" s="175">
        <f>'将来負担比率（分子）の構造'!M$52</f>
        <v>3636</v>
      </c>
    </row>
    <row r="57" spans="1:16" x14ac:dyDescent="0.2">
      <c r="A57" s="175" t="s">
        <v>44</v>
      </c>
      <c r="B57" s="175"/>
      <c r="C57" s="175"/>
      <c r="D57" s="175" t="str">
        <f>'将来負担比率（分子）の構造'!I$51</f>
        <v>-</v>
      </c>
      <c r="E57" s="175"/>
      <c r="F57" s="175"/>
      <c r="G57" s="175">
        <f>'将来負担比率（分子）の構造'!J$51</f>
        <v>67</v>
      </c>
      <c r="H57" s="175"/>
      <c r="I57" s="175"/>
      <c r="J57" s="175">
        <f>'将来負担比率（分子）の構造'!K$51</f>
        <v>57</v>
      </c>
      <c r="K57" s="175"/>
      <c r="L57" s="175"/>
      <c r="M57" s="175">
        <f>'将来負担比率（分子）の構造'!L$51</f>
        <v>50</v>
      </c>
      <c r="N57" s="175"/>
      <c r="O57" s="175"/>
      <c r="P57" s="175">
        <f>'将来負担比率（分子）の構造'!M$51</f>
        <v>43</v>
      </c>
    </row>
    <row r="58" spans="1:16" x14ac:dyDescent="0.2">
      <c r="A58" s="175" t="s">
        <v>43</v>
      </c>
      <c r="B58" s="175"/>
      <c r="C58" s="175"/>
      <c r="D58" s="175">
        <f>'将来負担比率（分子）の構造'!I$50</f>
        <v>2111</v>
      </c>
      <c r="E58" s="175"/>
      <c r="F58" s="175"/>
      <c r="G58" s="175">
        <f>'将来負担比率（分子）の構造'!J$50</f>
        <v>2034</v>
      </c>
      <c r="H58" s="175"/>
      <c r="I58" s="175"/>
      <c r="J58" s="175">
        <f>'将来負担比率（分子）の構造'!K$50</f>
        <v>2031</v>
      </c>
      <c r="K58" s="175"/>
      <c r="L58" s="175"/>
      <c r="M58" s="175">
        <f>'将来負担比率（分子）の構造'!L$50</f>
        <v>2315</v>
      </c>
      <c r="N58" s="175"/>
      <c r="O58" s="175"/>
      <c r="P58" s="175">
        <f>'将来負担比率（分子）の構造'!M$50</f>
        <v>2428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463</v>
      </c>
      <c r="C62" s="175"/>
      <c r="D62" s="175"/>
      <c r="E62" s="175">
        <f>'将来負担比率（分子）の構造'!J$45</f>
        <v>435</v>
      </c>
      <c r="F62" s="175"/>
      <c r="G62" s="175"/>
      <c r="H62" s="175">
        <f>'将来負担比率（分子）の構造'!K$45</f>
        <v>430</v>
      </c>
      <c r="I62" s="175"/>
      <c r="J62" s="175"/>
      <c r="K62" s="175">
        <f>'将来負担比率（分子）の構造'!L$45</f>
        <v>426</v>
      </c>
      <c r="L62" s="175"/>
      <c r="M62" s="175"/>
      <c r="N62" s="175">
        <f>'将来負担比率（分子）の構造'!M$45</f>
        <v>418</v>
      </c>
      <c r="O62" s="175"/>
      <c r="P62" s="175"/>
    </row>
    <row r="63" spans="1:16" x14ac:dyDescent="0.2">
      <c r="A63" s="175" t="s">
        <v>36</v>
      </c>
      <c r="B63" s="175">
        <f>'将来負担比率（分子）の構造'!I$44</f>
        <v>32</v>
      </c>
      <c r="C63" s="175"/>
      <c r="D63" s="175"/>
      <c r="E63" s="175">
        <f>'将来負担比率（分子）の構造'!J$44</f>
        <v>38</v>
      </c>
      <c r="F63" s="175"/>
      <c r="G63" s="175"/>
      <c r="H63" s="175">
        <f>'将来負担比率（分子）の構造'!K$44</f>
        <v>36</v>
      </c>
      <c r="I63" s="175"/>
      <c r="J63" s="175"/>
      <c r="K63" s="175">
        <f>'将来負担比率（分子）の構造'!L$44</f>
        <v>33</v>
      </c>
      <c r="L63" s="175"/>
      <c r="M63" s="175"/>
      <c r="N63" s="175">
        <f>'将来負担比率（分子）の構造'!M$44</f>
        <v>33</v>
      </c>
      <c r="O63" s="175"/>
      <c r="P63" s="175"/>
    </row>
    <row r="64" spans="1:16" x14ac:dyDescent="0.2">
      <c r="A64" s="175" t="s">
        <v>35</v>
      </c>
      <c r="B64" s="175">
        <f>'将来負担比率（分子）の構造'!I$43</f>
        <v>1532</v>
      </c>
      <c r="C64" s="175"/>
      <c r="D64" s="175"/>
      <c r="E64" s="175">
        <f>'将来負担比率（分子）の構造'!J$43</f>
        <v>1483</v>
      </c>
      <c r="F64" s="175"/>
      <c r="G64" s="175"/>
      <c r="H64" s="175">
        <f>'将来負担比率（分子）の構造'!K$43</f>
        <v>1604</v>
      </c>
      <c r="I64" s="175"/>
      <c r="J64" s="175"/>
      <c r="K64" s="175">
        <f>'将来負担比率（分子）の構造'!L$43</f>
        <v>1529</v>
      </c>
      <c r="L64" s="175"/>
      <c r="M64" s="175"/>
      <c r="N64" s="175">
        <f>'将来負担比率（分子）の構造'!M$43</f>
        <v>1511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3674</v>
      </c>
      <c r="C66" s="175"/>
      <c r="D66" s="175"/>
      <c r="E66" s="175">
        <f>'将来負担比率（分子）の構造'!J$41</f>
        <v>3800</v>
      </c>
      <c r="F66" s="175"/>
      <c r="G66" s="175"/>
      <c r="H66" s="175">
        <f>'将来負担比率（分子）の構造'!K$41</f>
        <v>4068</v>
      </c>
      <c r="I66" s="175"/>
      <c r="J66" s="175"/>
      <c r="K66" s="175">
        <f>'将来負担比率（分子）の構造'!L$41</f>
        <v>4196</v>
      </c>
      <c r="L66" s="175"/>
      <c r="M66" s="175"/>
      <c r="N66" s="175">
        <f>'将来負担比率（分子）の構造'!M$41</f>
        <v>4180</v>
      </c>
      <c r="O66" s="175"/>
      <c r="P66" s="175"/>
    </row>
    <row r="67" spans="1:16" x14ac:dyDescent="0.2">
      <c r="A67" s="175" t="s">
        <v>77</v>
      </c>
      <c r="B67" s="175" t="e">
        <f>NA()</f>
        <v>#N/A</v>
      </c>
      <c r="C67" s="175">
        <f>IF(ISNUMBER('将来負担比率（分子）の構造'!I$53), IF('将来負担比率（分子）の構造'!I$53 &lt; 0, 0, '将来負担比率（分子）の構造'!I$53), NA())</f>
        <v>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344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36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1012</v>
      </c>
      <c r="C72" s="179">
        <f>基金残高に係る経年分析!G55</f>
        <v>1251</v>
      </c>
      <c r="D72" s="179">
        <f>基金残高に係る経年分析!H55</f>
        <v>1309</v>
      </c>
    </row>
    <row r="73" spans="1:16" x14ac:dyDescent="0.2">
      <c r="A73" s="178" t="s">
        <v>80</v>
      </c>
      <c r="B73" s="179">
        <f>基金残高に係る経年分析!F56</f>
        <v>135</v>
      </c>
      <c r="C73" s="179">
        <f>基金残高に係る経年分析!G56</f>
        <v>135</v>
      </c>
      <c r="D73" s="179">
        <f>基金残高に係る経年分析!H56</f>
        <v>136</v>
      </c>
    </row>
    <row r="74" spans="1:16" x14ac:dyDescent="0.2">
      <c r="A74" s="178" t="s">
        <v>81</v>
      </c>
      <c r="B74" s="179">
        <f>基金残高に係る経年分析!F57</f>
        <v>672</v>
      </c>
      <c r="C74" s="179">
        <f>基金残高に係る経年分析!G57</f>
        <v>695</v>
      </c>
      <c r="D74" s="179">
        <f>基金残高に係る経年分析!H57</f>
        <v>722</v>
      </c>
    </row>
  </sheetData>
  <sheetProtection algorithmName="SHA-512" hashValue="bsQdX5PGulE4nh3SjAOfE1+oit+NgmR6Ni/bfrfs5R6Sk8WEmDcHrdriXtVucDlSumJubahSAGv8YqHZKHKuSw==" saltValue="qDJZZygz4vR6ixgs9Oy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8"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283066</v>
      </c>
      <c r="S5" s="677"/>
      <c r="T5" s="677"/>
      <c r="U5" s="677"/>
      <c r="V5" s="677"/>
      <c r="W5" s="677"/>
      <c r="X5" s="677"/>
      <c r="Y5" s="702"/>
      <c r="Z5" s="715">
        <v>7</v>
      </c>
      <c r="AA5" s="715"/>
      <c r="AB5" s="715"/>
      <c r="AC5" s="715"/>
      <c r="AD5" s="716">
        <v>283066</v>
      </c>
      <c r="AE5" s="716"/>
      <c r="AF5" s="716"/>
      <c r="AG5" s="716"/>
      <c r="AH5" s="716"/>
      <c r="AI5" s="716"/>
      <c r="AJ5" s="716"/>
      <c r="AK5" s="716"/>
      <c r="AL5" s="703">
        <v>11.9</v>
      </c>
      <c r="AM5" s="685"/>
      <c r="AN5" s="685"/>
      <c r="AO5" s="704"/>
      <c r="AP5" s="679" t="s">
        <v>229</v>
      </c>
      <c r="AQ5" s="680"/>
      <c r="AR5" s="680"/>
      <c r="AS5" s="680"/>
      <c r="AT5" s="680"/>
      <c r="AU5" s="680"/>
      <c r="AV5" s="680"/>
      <c r="AW5" s="680"/>
      <c r="AX5" s="680"/>
      <c r="AY5" s="680"/>
      <c r="AZ5" s="680"/>
      <c r="BA5" s="680"/>
      <c r="BB5" s="680"/>
      <c r="BC5" s="680"/>
      <c r="BD5" s="680"/>
      <c r="BE5" s="680"/>
      <c r="BF5" s="681"/>
      <c r="BG5" s="621">
        <v>283066</v>
      </c>
      <c r="BH5" s="622"/>
      <c r="BI5" s="622"/>
      <c r="BJ5" s="622"/>
      <c r="BK5" s="622"/>
      <c r="BL5" s="622"/>
      <c r="BM5" s="622"/>
      <c r="BN5" s="623"/>
      <c r="BO5" s="659">
        <v>100</v>
      </c>
      <c r="BP5" s="659"/>
      <c r="BQ5" s="659"/>
      <c r="BR5" s="659"/>
      <c r="BS5" s="660" t="s">
        <v>230</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47809</v>
      </c>
      <c r="S6" s="622"/>
      <c r="T6" s="622"/>
      <c r="U6" s="622"/>
      <c r="V6" s="622"/>
      <c r="W6" s="622"/>
      <c r="X6" s="622"/>
      <c r="Y6" s="623"/>
      <c r="Z6" s="659">
        <v>1.2</v>
      </c>
      <c r="AA6" s="659"/>
      <c r="AB6" s="659"/>
      <c r="AC6" s="659"/>
      <c r="AD6" s="660">
        <v>47809</v>
      </c>
      <c r="AE6" s="660"/>
      <c r="AF6" s="660"/>
      <c r="AG6" s="660"/>
      <c r="AH6" s="660"/>
      <c r="AI6" s="660"/>
      <c r="AJ6" s="660"/>
      <c r="AK6" s="660"/>
      <c r="AL6" s="624">
        <v>2</v>
      </c>
      <c r="AM6" s="625"/>
      <c r="AN6" s="625"/>
      <c r="AO6" s="661"/>
      <c r="AP6" s="618" t="s">
        <v>235</v>
      </c>
      <c r="AQ6" s="619"/>
      <c r="AR6" s="619"/>
      <c r="AS6" s="619"/>
      <c r="AT6" s="619"/>
      <c r="AU6" s="619"/>
      <c r="AV6" s="619"/>
      <c r="AW6" s="619"/>
      <c r="AX6" s="619"/>
      <c r="AY6" s="619"/>
      <c r="AZ6" s="619"/>
      <c r="BA6" s="619"/>
      <c r="BB6" s="619"/>
      <c r="BC6" s="619"/>
      <c r="BD6" s="619"/>
      <c r="BE6" s="619"/>
      <c r="BF6" s="620"/>
      <c r="BG6" s="621">
        <v>283066</v>
      </c>
      <c r="BH6" s="622"/>
      <c r="BI6" s="622"/>
      <c r="BJ6" s="622"/>
      <c r="BK6" s="622"/>
      <c r="BL6" s="622"/>
      <c r="BM6" s="622"/>
      <c r="BN6" s="623"/>
      <c r="BO6" s="659">
        <v>100</v>
      </c>
      <c r="BP6" s="659"/>
      <c r="BQ6" s="659"/>
      <c r="BR6" s="659"/>
      <c r="BS6" s="660" t="s">
        <v>130</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56710</v>
      </c>
      <c r="CS6" s="622"/>
      <c r="CT6" s="622"/>
      <c r="CU6" s="622"/>
      <c r="CV6" s="622"/>
      <c r="CW6" s="622"/>
      <c r="CX6" s="622"/>
      <c r="CY6" s="623"/>
      <c r="CZ6" s="703">
        <v>1.5</v>
      </c>
      <c r="DA6" s="685"/>
      <c r="DB6" s="685"/>
      <c r="DC6" s="705"/>
      <c r="DD6" s="627" t="s">
        <v>130</v>
      </c>
      <c r="DE6" s="622"/>
      <c r="DF6" s="622"/>
      <c r="DG6" s="622"/>
      <c r="DH6" s="622"/>
      <c r="DI6" s="622"/>
      <c r="DJ6" s="622"/>
      <c r="DK6" s="622"/>
      <c r="DL6" s="622"/>
      <c r="DM6" s="622"/>
      <c r="DN6" s="622"/>
      <c r="DO6" s="622"/>
      <c r="DP6" s="623"/>
      <c r="DQ6" s="627">
        <v>56710</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156</v>
      </c>
      <c r="S7" s="622"/>
      <c r="T7" s="622"/>
      <c r="U7" s="622"/>
      <c r="V7" s="622"/>
      <c r="W7" s="622"/>
      <c r="X7" s="622"/>
      <c r="Y7" s="623"/>
      <c r="Z7" s="659">
        <v>0</v>
      </c>
      <c r="AA7" s="659"/>
      <c r="AB7" s="659"/>
      <c r="AC7" s="659"/>
      <c r="AD7" s="660">
        <v>156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98855</v>
      </c>
      <c r="BH7" s="622"/>
      <c r="BI7" s="622"/>
      <c r="BJ7" s="622"/>
      <c r="BK7" s="622"/>
      <c r="BL7" s="622"/>
      <c r="BM7" s="622"/>
      <c r="BN7" s="623"/>
      <c r="BO7" s="659">
        <v>34.9</v>
      </c>
      <c r="BP7" s="659"/>
      <c r="BQ7" s="659"/>
      <c r="BR7" s="659"/>
      <c r="BS7" s="660" t="s">
        <v>130</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774056</v>
      </c>
      <c r="CS7" s="622"/>
      <c r="CT7" s="622"/>
      <c r="CU7" s="622"/>
      <c r="CV7" s="622"/>
      <c r="CW7" s="622"/>
      <c r="CX7" s="622"/>
      <c r="CY7" s="623"/>
      <c r="CZ7" s="659">
        <v>20.8</v>
      </c>
      <c r="DA7" s="659"/>
      <c r="DB7" s="659"/>
      <c r="DC7" s="659"/>
      <c r="DD7" s="627">
        <v>68738</v>
      </c>
      <c r="DE7" s="622"/>
      <c r="DF7" s="622"/>
      <c r="DG7" s="622"/>
      <c r="DH7" s="622"/>
      <c r="DI7" s="622"/>
      <c r="DJ7" s="622"/>
      <c r="DK7" s="622"/>
      <c r="DL7" s="622"/>
      <c r="DM7" s="622"/>
      <c r="DN7" s="622"/>
      <c r="DO7" s="622"/>
      <c r="DP7" s="623"/>
      <c r="DQ7" s="627">
        <v>552382</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1218</v>
      </c>
      <c r="S8" s="622"/>
      <c r="T8" s="622"/>
      <c r="U8" s="622"/>
      <c r="V8" s="622"/>
      <c r="W8" s="622"/>
      <c r="X8" s="622"/>
      <c r="Y8" s="623"/>
      <c r="Z8" s="659">
        <v>0</v>
      </c>
      <c r="AA8" s="659"/>
      <c r="AB8" s="659"/>
      <c r="AC8" s="659"/>
      <c r="AD8" s="660">
        <v>1218</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5463</v>
      </c>
      <c r="BH8" s="622"/>
      <c r="BI8" s="622"/>
      <c r="BJ8" s="622"/>
      <c r="BK8" s="622"/>
      <c r="BL8" s="622"/>
      <c r="BM8" s="622"/>
      <c r="BN8" s="623"/>
      <c r="BO8" s="659">
        <v>1.9</v>
      </c>
      <c r="BP8" s="659"/>
      <c r="BQ8" s="659"/>
      <c r="BR8" s="659"/>
      <c r="BS8" s="660" t="s">
        <v>130</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755755</v>
      </c>
      <c r="CS8" s="622"/>
      <c r="CT8" s="622"/>
      <c r="CU8" s="622"/>
      <c r="CV8" s="622"/>
      <c r="CW8" s="622"/>
      <c r="CX8" s="622"/>
      <c r="CY8" s="623"/>
      <c r="CZ8" s="659">
        <v>20.3</v>
      </c>
      <c r="DA8" s="659"/>
      <c r="DB8" s="659"/>
      <c r="DC8" s="659"/>
      <c r="DD8" s="627">
        <v>38244</v>
      </c>
      <c r="DE8" s="622"/>
      <c r="DF8" s="622"/>
      <c r="DG8" s="622"/>
      <c r="DH8" s="622"/>
      <c r="DI8" s="622"/>
      <c r="DJ8" s="622"/>
      <c r="DK8" s="622"/>
      <c r="DL8" s="622"/>
      <c r="DM8" s="622"/>
      <c r="DN8" s="622"/>
      <c r="DO8" s="622"/>
      <c r="DP8" s="623"/>
      <c r="DQ8" s="627">
        <v>492042</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966</v>
      </c>
      <c r="S9" s="622"/>
      <c r="T9" s="622"/>
      <c r="U9" s="622"/>
      <c r="V9" s="622"/>
      <c r="W9" s="622"/>
      <c r="X9" s="622"/>
      <c r="Y9" s="623"/>
      <c r="Z9" s="659">
        <v>0</v>
      </c>
      <c r="AA9" s="659"/>
      <c r="AB9" s="659"/>
      <c r="AC9" s="659"/>
      <c r="AD9" s="660">
        <v>966</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83133</v>
      </c>
      <c r="BH9" s="622"/>
      <c r="BI9" s="622"/>
      <c r="BJ9" s="622"/>
      <c r="BK9" s="622"/>
      <c r="BL9" s="622"/>
      <c r="BM9" s="622"/>
      <c r="BN9" s="623"/>
      <c r="BO9" s="659">
        <v>29.4</v>
      </c>
      <c r="BP9" s="659"/>
      <c r="BQ9" s="659"/>
      <c r="BR9" s="659"/>
      <c r="BS9" s="660" t="s">
        <v>230</v>
      </c>
      <c r="BT9" s="660"/>
      <c r="BU9" s="660"/>
      <c r="BV9" s="660"/>
      <c r="BW9" s="660"/>
      <c r="BX9" s="660"/>
      <c r="BY9" s="660"/>
      <c r="BZ9" s="660"/>
      <c r="CA9" s="660"/>
      <c r="CB9" s="698"/>
      <c r="CD9" s="618" t="s">
        <v>245</v>
      </c>
      <c r="CE9" s="619"/>
      <c r="CF9" s="619"/>
      <c r="CG9" s="619"/>
      <c r="CH9" s="619"/>
      <c r="CI9" s="619"/>
      <c r="CJ9" s="619"/>
      <c r="CK9" s="619"/>
      <c r="CL9" s="619"/>
      <c r="CM9" s="619"/>
      <c r="CN9" s="619"/>
      <c r="CO9" s="619"/>
      <c r="CP9" s="619"/>
      <c r="CQ9" s="620"/>
      <c r="CR9" s="621">
        <v>225460</v>
      </c>
      <c r="CS9" s="622"/>
      <c r="CT9" s="622"/>
      <c r="CU9" s="622"/>
      <c r="CV9" s="622"/>
      <c r="CW9" s="622"/>
      <c r="CX9" s="622"/>
      <c r="CY9" s="623"/>
      <c r="CZ9" s="659">
        <v>6.1</v>
      </c>
      <c r="DA9" s="659"/>
      <c r="DB9" s="659"/>
      <c r="DC9" s="659"/>
      <c r="DD9" s="627">
        <v>5130</v>
      </c>
      <c r="DE9" s="622"/>
      <c r="DF9" s="622"/>
      <c r="DG9" s="622"/>
      <c r="DH9" s="622"/>
      <c r="DI9" s="622"/>
      <c r="DJ9" s="622"/>
      <c r="DK9" s="622"/>
      <c r="DL9" s="622"/>
      <c r="DM9" s="622"/>
      <c r="DN9" s="622"/>
      <c r="DO9" s="622"/>
      <c r="DP9" s="623"/>
      <c r="DQ9" s="627">
        <v>184657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7390</v>
      </c>
      <c r="BH10" s="622"/>
      <c r="BI10" s="622"/>
      <c r="BJ10" s="622"/>
      <c r="BK10" s="622"/>
      <c r="BL10" s="622"/>
      <c r="BM10" s="622"/>
      <c r="BN10" s="623"/>
      <c r="BO10" s="659">
        <v>2.6</v>
      </c>
      <c r="BP10" s="659"/>
      <c r="BQ10" s="659"/>
      <c r="BR10" s="659"/>
      <c r="BS10" s="660" t="s">
        <v>130</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66858</v>
      </c>
      <c r="S11" s="622"/>
      <c r="T11" s="622"/>
      <c r="U11" s="622"/>
      <c r="V11" s="622"/>
      <c r="W11" s="622"/>
      <c r="X11" s="622"/>
      <c r="Y11" s="623"/>
      <c r="Z11" s="624">
        <v>1.7</v>
      </c>
      <c r="AA11" s="625"/>
      <c r="AB11" s="625"/>
      <c r="AC11" s="626"/>
      <c r="AD11" s="627">
        <v>66858</v>
      </c>
      <c r="AE11" s="622"/>
      <c r="AF11" s="622"/>
      <c r="AG11" s="622"/>
      <c r="AH11" s="622"/>
      <c r="AI11" s="622"/>
      <c r="AJ11" s="622"/>
      <c r="AK11" s="623"/>
      <c r="AL11" s="624">
        <v>2.8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2869</v>
      </c>
      <c r="BH11" s="622"/>
      <c r="BI11" s="622"/>
      <c r="BJ11" s="622"/>
      <c r="BK11" s="622"/>
      <c r="BL11" s="622"/>
      <c r="BM11" s="622"/>
      <c r="BN11" s="623"/>
      <c r="BO11" s="659">
        <v>1</v>
      </c>
      <c r="BP11" s="659"/>
      <c r="BQ11" s="659"/>
      <c r="BR11" s="659"/>
      <c r="BS11" s="660" t="s">
        <v>130</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400972</v>
      </c>
      <c r="CS11" s="622"/>
      <c r="CT11" s="622"/>
      <c r="CU11" s="622"/>
      <c r="CV11" s="622"/>
      <c r="CW11" s="622"/>
      <c r="CX11" s="622"/>
      <c r="CY11" s="623"/>
      <c r="CZ11" s="659">
        <v>10.8</v>
      </c>
      <c r="DA11" s="659"/>
      <c r="DB11" s="659"/>
      <c r="DC11" s="659"/>
      <c r="DD11" s="627">
        <v>75139</v>
      </c>
      <c r="DE11" s="622"/>
      <c r="DF11" s="622"/>
      <c r="DG11" s="622"/>
      <c r="DH11" s="622"/>
      <c r="DI11" s="622"/>
      <c r="DJ11" s="622"/>
      <c r="DK11" s="622"/>
      <c r="DL11" s="622"/>
      <c r="DM11" s="622"/>
      <c r="DN11" s="622"/>
      <c r="DO11" s="622"/>
      <c r="DP11" s="623"/>
      <c r="DQ11" s="627">
        <v>197980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230</v>
      </c>
      <c r="S12" s="622"/>
      <c r="T12" s="622"/>
      <c r="U12" s="622"/>
      <c r="V12" s="622"/>
      <c r="W12" s="622"/>
      <c r="X12" s="622"/>
      <c r="Y12" s="623"/>
      <c r="Z12" s="659" t="s">
        <v>130</v>
      </c>
      <c r="AA12" s="659"/>
      <c r="AB12" s="659"/>
      <c r="AC12" s="659"/>
      <c r="AD12" s="660" t="s">
        <v>230</v>
      </c>
      <c r="AE12" s="660"/>
      <c r="AF12" s="660"/>
      <c r="AG12" s="660"/>
      <c r="AH12" s="660"/>
      <c r="AI12" s="660"/>
      <c r="AJ12" s="660"/>
      <c r="AK12" s="660"/>
      <c r="AL12" s="624" t="s">
        <v>230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163509</v>
      </c>
      <c r="BH12" s="622"/>
      <c r="BI12" s="622"/>
      <c r="BJ12" s="622"/>
      <c r="BK12" s="622"/>
      <c r="BL12" s="622"/>
      <c r="BM12" s="622"/>
      <c r="BN12" s="623"/>
      <c r="BO12" s="659">
        <v>57.8</v>
      </c>
      <c r="BP12" s="659"/>
      <c r="BQ12" s="659"/>
      <c r="BR12" s="659"/>
      <c r="BS12" s="660" t="s">
        <v>130</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200158</v>
      </c>
      <c r="CS12" s="622"/>
      <c r="CT12" s="622"/>
      <c r="CU12" s="622"/>
      <c r="CV12" s="622"/>
      <c r="CW12" s="622"/>
      <c r="CX12" s="622"/>
      <c r="CY12" s="623"/>
      <c r="CZ12" s="659">
        <v>5.4</v>
      </c>
      <c r="DA12" s="659"/>
      <c r="DB12" s="659"/>
      <c r="DC12" s="659"/>
      <c r="DD12" s="627">
        <v>11568</v>
      </c>
      <c r="DE12" s="622"/>
      <c r="DF12" s="622"/>
      <c r="DG12" s="622"/>
      <c r="DH12" s="622"/>
      <c r="DI12" s="622"/>
      <c r="DJ12" s="622"/>
      <c r="DK12" s="622"/>
      <c r="DL12" s="622"/>
      <c r="DM12" s="622"/>
      <c r="DN12" s="622"/>
      <c r="DO12" s="622"/>
      <c r="DP12" s="623"/>
      <c r="DQ12" s="627">
        <v>190342</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230</v>
      </c>
      <c r="AA13" s="659"/>
      <c r="AB13" s="659"/>
      <c r="AC13" s="659"/>
      <c r="AD13" s="660" t="s">
        <v>130</v>
      </c>
      <c r="AE13" s="660"/>
      <c r="AF13" s="660"/>
      <c r="AG13" s="660"/>
      <c r="AH13" s="660"/>
      <c r="AI13" s="660"/>
      <c r="AJ13" s="660"/>
      <c r="AK13" s="660"/>
      <c r="AL13" s="624" t="s">
        <v>230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91724</v>
      </c>
      <c r="BH13" s="622"/>
      <c r="BI13" s="622"/>
      <c r="BJ13" s="622"/>
      <c r="BK13" s="622"/>
      <c r="BL13" s="622"/>
      <c r="BM13" s="622"/>
      <c r="BN13" s="623"/>
      <c r="BO13" s="659">
        <v>32.4</v>
      </c>
      <c r="BP13" s="659"/>
      <c r="BQ13" s="659"/>
      <c r="BR13" s="659"/>
      <c r="BS13" s="660" t="s">
        <v>230</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277471</v>
      </c>
      <c r="CS13" s="622"/>
      <c r="CT13" s="622"/>
      <c r="CU13" s="622"/>
      <c r="CV13" s="622"/>
      <c r="CW13" s="622"/>
      <c r="CX13" s="622"/>
      <c r="CY13" s="623"/>
      <c r="CZ13" s="659">
        <v>7.5</v>
      </c>
      <c r="DA13" s="659"/>
      <c r="DB13" s="659"/>
      <c r="DC13" s="659"/>
      <c r="DD13" s="627">
        <v>98204</v>
      </c>
      <c r="DE13" s="622"/>
      <c r="DF13" s="622"/>
      <c r="DG13" s="622"/>
      <c r="DH13" s="622"/>
      <c r="DI13" s="622"/>
      <c r="DJ13" s="622"/>
      <c r="DK13" s="622"/>
      <c r="DL13" s="622"/>
      <c r="DM13" s="622"/>
      <c r="DN13" s="622"/>
      <c r="DO13" s="622"/>
      <c r="DP13" s="623"/>
      <c r="DQ13" s="627">
        <v>170098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12673</v>
      </c>
      <c r="BH14" s="622"/>
      <c r="BI14" s="622"/>
      <c r="BJ14" s="622"/>
      <c r="BK14" s="622"/>
      <c r="BL14" s="622"/>
      <c r="BM14" s="622"/>
      <c r="BN14" s="623"/>
      <c r="BO14" s="659">
        <v>4.5</v>
      </c>
      <c r="BP14" s="659"/>
      <c r="BQ14" s="659"/>
      <c r="BR14" s="659"/>
      <c r="BS14" s="660" t="s">
        <v>130</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234223</v>
      </c>
      <c r="CS14" s="622"/>
      <c r="CT14" s="622"/>
      <c r="CU14" s="622"/>
      <c r="CV14" s="622"/>
      <c r="CW14" s="622"/>
      <c r="CX14" s="622"/>
      <c r="CY14" s="623"/>
      <c r="CZ14" s="659">
        <v>6.3</v>
      </c>
      <c r="DA14" s="659"/>
      <c r="DB14" s="659"/>
      <c r="DC14" s="659"/>
      <c r="DD14" s="627">
        <v>134078</v>
      </c>
      <c r="DE14" s="622"/>
      <c r="DF14" s="622"/>
      <c r="DG14" s="622"/>
      <c r="DH14" s="622"/>
      <c r="DI14" s="622"/>
      <c r="DJ14" s="622"/>
      <c r="DK14" s="622"/>
      <c r="DL14" s="622"/>
      <c r="DM14" s="622"/>
      <c r="DN14" s="622"/>
      <c r="DO14" s="622"/>
      <c r="DP14" s="623"/>
      <c r="DQ14" s="627">
        <v>96697</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8029</v>
      </c>
      <c r="BH15" s="622"/>
      <c r="BI15" s="622"/>
      <c r="BJ15" s="622"/>
      <c r="BK15" s="622"/>
      <c r="BL15" s="622"/>
      <c r="BM15" s="622"/>
      <c r="BN15" s="623"/>
      <c r="BO15" s="659">
        <v>2.8</v>
      </c>
      <c r="BP15" s="659"/>
      <c r="BQ15" s="659"/>
      <c r="BR15" s="659"/>
      <c r="BS15" s="660" t="s">
        <v>230</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343367</v>
      </c>
      <c r="CS15" s="622"/>
      <c r="CT15" s="622"/>
      <c r="CU15" s="622"/>
      <c r="CV15" s="622"/>
      <c r="CW15" s="622"/>
      <c r="CX15" s="622"/>
      <c r="CY15" s="623"/>
      <c r="CZ15" s="659">
        <v>9.1999999999999993</v>
      </c>
      <c r="DA15" s="659"/>
      <c r="DB15" s="659"/>
      <c r="DC15" s="659"/>
      <c r="DD15" s="627">
        <v>24518</v>
      </c>
      <c r="DE15" s="622"/>
      <c r="DF15" s="622"/>
      <c r="DG15" s="622"/>
      <c r="DH15" s="622"/>
      <c r="DI15" s="622"/>
      <c r="DJ15" s="622"/>
      <c r="DK15" s="622"/>
      <c r="DL15" s="622"/>
      <c r="DM15" s="622"/>
      <c r="DN15" s="622"/>
      <c r="DO15" s="622"/>
      <c r="DP15" s="623"/>
      <c r="DQ15" s="627">
        <v>308612</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1676</v>
      </c>
      <c r="S16" s="622"/>
      <c r="T16" s="622"/>
      <c r="U16" s="622"/>
      <c r="V16" s="622"/>
      <c r="W16" s="622"/>
      <c r="X16" s="622"/>
      <c r="Y16" s="623"/>
      <c r="Z16" s="659">
        <v>0</v>
      </c>
      <c r="AA16" s="659"/>
      <c r="AB16" s="659"/>
      <c r="AC16" s="659"/>
      <c r="AD16" s="660">
        <v>1676</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59" t="s">
        <v>230</v>
      </c>
      <c r="BP16" s="659"/>
      <c r="BQ16" s="659"/>
      <c r="BR16" s="659"/>
      <c r="BS16" s="660" t="s">
        <v>130</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v>24387</v>
      </c>
      <c r="CS16" s="622"/>
      <c r="CT16" s="622"/>
      <c r="CU16" s="622"/>
      <c r="CV16" s="622"/>
      <c r="CW16" s="622"/>
      <c r="CX16" s="622"/>
      <c r="CY16" s="623"/>
      <c r="CZ16" s="659">
        <v>0.7</v>
      </c>
      <c r="DA16" s="659"/>
      <c r="DB16" s="659"/>
      <c r="DC16" s="659"/>
      <c r="DD16" s="627" t="s">
        <v>230</v>
      </c>
      <c r="DE16" s="622"/>
      <c r="DF16" s="622"/>
      <c r="DG16" s="622"/>
      <c r="DH16" s="622"/>
      <c r="DI16" s="622"/>
      <c r="DJ16" s="622"/>
      <c r="DK16" s="622"/>
      <c r="DL16" s="622"/>
      <c r="DM16" s="622"/>
      <c r="DN16" s="622"/>
      <c r="DO16" s="622"/>
      <c r="DP16" s="623"/>
      <c r="DQ16" s="627">
        <v>2733</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3002</v>
      </c>
      <c r="S17" s="622"/>
      <c r="T17" s="622"/>
      <c r="U17" s="622"/>
      <c r="V17" s="622"/>
      <c r="W17" s="622"/>
      <c r="X17" s="622"/>
      <c r="Y17" s="623"/>
      <c r="Z17" s="659">
        <v>0.1</v>
      </c>
      <c r="AA17" s="659"/>
      <c r="AB17" s="659"/>
      <c r="AC17" s="659"/>
      <c r="AD17" s="660">
        <v>3002</v>
      </c>
      <c r="AE17" s="660"/>
      <c r="AF17" s="660"/>
      <c r="AG17" s="660"/>
      <c r="AH17" s="660"/>
      <c r="AI17" s="660"/>
      <c r="AJ17" s="660"/>
      <c r="AK17" s="660"/>
      <c r="AL17" s="624">
        <v>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230</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425278</v>
      </c>
      <c r="CS17" s="622"/>
      <c r="CT17" s="622"/>
      <c r="CU17" s="622"/>
      <c r="CV17" s="622"/>
      <c r="CW17" s="622"/>
      <c r="CX17" s="622"/>
      <c r="CY17" s="623"/>
      <c r="CZ17" s="659">
        <v>11.4</v>
      </c>
      <c r="DA17" s="659"/>
      <c r="DB17" s="659"/>
      <c r="DC17" s="659"/>
      <c r="DD17" s="627" t="s">
        <v>230</v>
      </c>
      <c r="DE17" s="622"/>
      <c r="DF17" s="622"/>
      <c r="DG17" s="622"/>
      <c r="DH17" s="622"/>
      <c r="DI17" s="622"/>
      <c r="DJ17" s="622"/>
      <c r="DK17" s="622"/>
      <c r="DL17" s="622"/>
      <c r="DM17" s="622"/>
      <c r="DN17" s="622"/>
      <c r="DO17" s="622"/>
      <c r="DP17" s="623"/>
      <c r="DQ17" s="627">
        <v>416811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681</v>
      </c>
      <c r="S18" s="622"/>
      <c r="T18" s="622"/>
      <c r="U18" s="622"/>
      <c r="V18" s="622"/>
      <c r="W18" s="622"/>
      <c r="X18" s="622"/>
      <c r="Y18" s="623"/>
      <c r="Z18" s="659">
        <v>0</v>
      </c>
      <c r="AA18" s="659"/>
      <c r="AB18" s="659"/>
      <c r="AC18" s="659"/>
      <c r="AD18" s="660">
        <v>681</v>
      </c>
      <c r="AE18" s="660"/>
      <c r="AF18" s="660"/>
      <c r="AG18" s="660"/>
      <c r="AH18" s="660"/>
      <c r="AI18" s="660"/>
      <c r="AJ18" s="660"/>
      <c r="AK18" s="660"/>
      <c r="AL18" s="624">
        <v>0</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230</v>
      </c>
      <c r="CS18" s="622"/>
      <c r="CT18" s="622"/>
      <c r="CU18" s="622"/>
      <c r="CV18" s="622"/>
      <c r="CW18" s="622"/>
      <c r="CX18" s="622"/>
      <c r="CY18" s="623"/>
      <c r="CZ18" s="659" t="s">
        <v>230</v>
      </c>
      <c r="DA18" s="659"/>
      <c r="DB18" s="659"/>
      <c r="DC18" s="659"/>
      <c r="DD18" s="627" t="s">
        <v>130</v>
      </c>
      <c r="DE18" s="622"/>
      <c r="DF18" s="622"/>
      <c r="DG18" s="622"/>
      <c r="DH18" s="622"/>
      <c r="DI18" s="622"/>
      <c r="DJ18" s="622"/>
      <c r="DK18" s="622"/>
      <c r="DL18" s="622"/>
      <c r="DM18" s="622"/>
      <c r="DN18" s="622"/>
      <c r="DO18" s="622"/>
      <c r="DP18" s="623"/>
      <c r="DQ18" s="627" t="s">
        <v>230</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681</v>
      </c>
      <c r="S19" s="622"/>
      <c r="T19" s="622"/>
      <c r="U19" s="622"/>
      <c r="V19" s="622"/>
      <c r="W19" s="622"/>
      <c r="X19" s="622"/>
      <c r="Y19" s="623"/>
      <c r="Z19" s="659">
        <v>0</v>
      </c>
      <c r="AA19" s="659"/>
      <c r="AB19" s="659"/>
      <c r="AC19" s="659"/>
      <c r="AD19" s="660">
        <v>681</v>
      </c>
      <c r="AE19" s="660"/>
      <c r="AF19" s="660"/>
      <c r="AG19" s="660"/>
      <c r="AH19" s="660"/>
      <c r="AI19" s="660"/>
      <c r="AJ19" s="660"/>
      <c r="AK19" s="660"/>
      <c r="AL19" s="624">
        <v>0</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59" t="s">
        <v>230</v>
      </c>
      <c r="BP19" s="659"/>
      <c r="BQ19" s="659"/>
      <c r="BR19" s="659"/>
      <c r="BS19" s="660" t="s">
        <v>130</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3717837</v>
      </c>
      <c r="CS20" s="622"/>
      <c r="CT20" s="622"/>
      <c r="CU20" s="622"/>
      <c r="CV20" s="622"/>
      <c r="CW20" s="622"/>
      <c r="CX20" s="622"/>
      <c r="CY20" s="623"/>
      <c r="CZ20" s="659">
        <v>100</v>
      </c>
      <c r="DA20" s="659"/>
      <c r="DB20" s="659"/>
      <c r="DC20" s="659"/>
      <c r="DD20" s="627">
        <v>455619</v>
      </c>
      <c r="DE20" s="622"/>
      <c r="DF20" s="622"/>
      <c r="DG20" s="622"/>
      <c r="DH20" s="622"/>
      <c r="DI20" s="622"/>
      <c r="DJ20" s="622"/>
      <c r="DK20" s="622"/>
      <c r="DL20" s="622"/>
      <c r="DM20" s="622"/>
      <c r="DN20" s="622"/>
      <c r="DO20" s="622"/>
      <c r="DP20" s="623"/>
      <c r="DQ20" s="627">
        <v>2669064</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2157239</v>
      </c>
      <c r="S21" s="622"/>
      <c r="T21" s="622"/>
      <c r="U21" s="622"/>
      <c r="V21" s="622"/>
      <c r="W21" s="622"/>
      <c r="X21" s="622"/>
      <c r="Y21" s="623"/>
      <c r="Z21" s="659">
        <v>53.7</v>
      </c>
      <c r="AA21" s="659"/>
      <c r="AB21" s="659"/>
      <c r="AC21" s="659"/>
      <c r="AD21" s="660">
        <v>1971647</v>
      </c>
      <c r="AE21" s="660"/>
      <c r="AF21" s="660"/>
      <c r="AG21" s="660"/>
      <c r="AH21" s="660"/>
      <c r="AI21" s="660"/>
      <c r="AJ21" s="660"/>
      <c r="AK21" s="660"/>
      <c r="AL21" s="624">
        <v>82.7</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1971647</v>
      </c>
      <c r="S22" s="622"/>
      <c r="T22" s="622"/>
      <c r="U22" s="622"/>
      <c r="V22" s="622"/>
      <c r="W22" s="622"/>
      <c r="X22" s="622"/>
      <c r="Y22" s="623"/>
      <c r="Z22" s="659">
        <v>49</v>
      </c>
      <c r="AA22" s="659"/>
      <c r="AB22" s="659"/>
      <c r="AC22" s="659"/>
      <c r="AD22" s="660">
        <v>1971647</v>
      </c>
      <c r="AE22" s="660"/>
      <c r="AF22" s="660"/>
      <c r="AG22" s="660"/>
      <c r="AH22" s="660"/>
      <c r="AI22" s="660"/>
      <c r="AJ22" s="660"/>
      <c r="AK22" s="660"/>
      <c r="AL22" s="624">
        <v>82.7</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230</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185592</v>
      </c>
      <c r="S23" s="622"/>
      <c r="T23" s="622"/>
      <c r="U23" s="622"/>
      <c r="V23" s="622"/>
      <c r="W23" s="622"/>
      <c r="X23" s="622"/>
      <c r="Y23" s="623"/>
      <c r="Z23" s="659">
        <v>4.5999999999999996</v>
      </c>
      <c r="AA23" s="659"/>
      <c r="AB23" s="659"/>
      <c r="AC23" s="659"/>
      <c r="AD23" s="660" t="s">
        <v>130</v>
      </c>
      <c r="AE23" s="660"/>
      <c r="AF23" s="660"/>
      <c r="AG23" s="660"/>
      <c r="AH23" s="660"/>
      <c r="AI23" s="660"/>
      <c r="AJ23" s="660"/>
      <c r="AK23" s="660"/>
      <c r="AL23" s="624" t="s">
        <v>130</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230</v>
      </c>
      <c r="BH23" s="622"/>
      <c r="BI23" s="622"/>
      <c r="BJ23" s="622"/>
      <c r="BK23" s="622"/>
      <c r="BL23" s="622"/>
      <c r="BM23" s="622"/>
      <c r="BN23" s="623"/>
      <c r="BO23" s="659" t="s">
        <v>230</v>
      </c>
      <c r="BP23" s="659"/>
      <c r="BQ23" s="659"/>
      <c r="BR23" s="659"/>
      <c r="BS23" s="660" t="s">
        <v>130</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230</v>
      </c>
      <c r="AE24" s="660"/>
      <c r="AF24" s="660"/>
      <c r="AG24" s="660"/>
      <c r="AH24" s="660"/>
      <c r="AI24" s="660"/>
      <c r="AJ24" s="660"/>
      <c r="AK24" s="660"/>
      <c r="AL24" s="624" t="s">
        <v>130</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1430270</v>
      </c>
      <c r="CS24" s="677"/>
      <c r="CT24" s="677"/>
      <c r="CU24" s="677"/>
      <c r="CV24" s="677"/>
      <c r="CW24" s="677"/>
      <c r="CX24" s="677"/>
      <c r="CY24" s="702"/>
      <c r="CZ24" s="703">
        <v>38.5</v>
      </c>
      <c r="DA24" s="685"/>
      <c r="DB24" s="685"/>
      <c r="DC24" s="705"/>
      <c r="DD24" s="701">
        <v>1182916</v>
      </c>
      <c r="DE24" s="677"/>
      <c r="DF24" s="677"/>
      <c r="DG24" s="677"/>
      <c r="DH24" s="677"/>
      <c r="DI24" s="677"/>
      <c r="DJ24" s="677"/>
      <c r="DK24" s="702"/>
      <c r="DL24" s="701">
        <v>1178810</v>
      </c>
      <c r="DM24" s="677"/>
      <c r="DN24" s="677"/>
      <c r="DO24" s="677"/>
      <c r="DP24" s="677"/>
      <c r="DQ24" s="677"/>
      <c r="DR24" s="677"/>
      <c r="DS24" s="677"/>
      <c r="DT24" s="677"/>
      <c r="DU24" s="677"/>
      <c r="DV24" s="702"/>
      <c r="DW24" s="703">
        <v>49.1</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2562672</v>
      </c>
      <c r="S25" s="622"/>
      <c r="T25" s="622"/>
      <c r="U25" s="622"/>
      <c r="V25" s="622"/>
      <c r="W25" s="622"/>
      <c r="X25" s="622"/>
      <c r="Y25" s="623"/>
      <c r="Z25" s="659">
        <v>63.7</v>
      </c>
      <c r="AA25" s="659"/>
      <c r="AB25" s="659"/>
      <c r="AC25" s="659"/>
      <c r="AD25" s="660">
        <v>2377080</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230</v>
      </c>
      <c r="BP25" s="659"/>
      <c r="BQ25" s="659"/>
      <c r="BR25" s="659"/>
      <c r="BS25" s="660" t="s">
        <v>130</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731804</v>
      </c>
      <c r="CS25" s="634"/>
      <c r="CT25" s="634"/>
      <c r="CU25" s="634"/>
      <c r="CV25" s="634"/>
      <c r="CW25" s="634"/>
      <c r="CX25" s="634"/>
      <c r="CY25" s="635"/>
      <c r="CZ25" s="624">
        <v>19.7</v>
      </c>
      <c r="DA25" s="636"/>
      <c r="DB25" s="636"/>
      <c r="DC25" s="637"/>
      <c r="DD25" s="627">
        <v>683950</v>
      </c>
      <c r="DE25" s="634"/>
      <c r="DF25" s="634"/>
      <c r="DG25" s="634"/>
      <c r="DH25" s="634"/>
      <c r="DI25" s="634"/>
      <c r="DJ25" s="634"/>
      <c r="DK25" s="635"/>
      <c r="DL25" s="627">
        <v>681415</v>
      </c>
      <c r="DM25" s="634"/>
      <c r="DN25" s="634"/>
      <c r="DO25" s="634"/>
      <c r="DP25" s="634"/>
      <c r="DQ25" s="634"/>
      <c r="DR25" s="634"/>
      <c r="DS25" s="634"/>
      <c r="DT25" s="634"/>
      <c r="DU25" s="634"/>
      <c r="DV25" s="635"/>
      <c r="DW25" s="624">
        <v>28.4</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t="s">
        <v>230</v>
      </c>
      <c r="S26" s="622"/>
      <c r="T26" s="622"/>
      <c r="U26" s="622"/>
      <c r="V26" s="622"/>
      <c r="W26" s="622"/>
      <c r="X26" s="622"/>
      <c r="Y26" s="623"/>
      <c r="Z26" s="659" t="s">
        <v>230</v>
      </c>
      <c r="AA26" s="659"/>
      <c r="AB26" s="659"/>
      <c r="AC26" s="659"/>
      <c r="AD26" s="660" t="s">
        <v>130</v>
      </c>
      <c r="AE26" s="660"/>
      <c r="AF26" s="660"/>
      <c r="AG26" s="660"/>
      <c r="AH26" s="660"/>
      <c r="AI26" s="660"/>
      <c r="AJ26" s="660"/>
      <c r="AK26" s="660"/>
      <c r="AL26" s="624" t="s">
        <v>230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230</v>
      </c>
      <c r="BH26" s="622"/>
      <c r="BI26" s="622"/>
      <c r="BJ26" s="622"/>
      <c r="BK26" s="622"/>
      <c r="BL26" s="622"/>
      <c r="BM26" s="622"/>
      <c r="BN26" s="623"/>
      <c r="BO26" s="659" t="s">
        <v>130</v>
      </c>
      <c r="BP26" s="659"/>
      <c r="BQ26" s="659"/>
      <c r="BR26" s="659"/>
      <c r="BS26" s="660" t="s">
        <v>230</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361540</v>
      </c>
      <c r="CS26" s="622"/>
      <c r="CT26" s="622"/>
      <c r="CU26" s="622"/>
      <c r="CV26" s="622"/>
      <c r="CW26" s="622"/>
      <c r="CX26" s="622"/>
      <c r="CY26" s="623"/>
      <c r="CZ26" s="624">
        <v>9.6999999999999993</v>
      </c>
      <c r="DA26" s="636"/>
      <c r="DB26" s="636"/>
      <c r="DC26" s="637"/>
      <c r="DD26" s="627">
        <v>331673</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15942</v>
      </c>
      <c r="S27" s="622"/>
      <c r="T27" s="622"/>
      <c r="U27" s="622"/>
      <c r="V27" s="622"/>
      <c r="W27" s="622"/>
      <c r="X27" s="622"/>
      <c r="Y27" s="623"/>
      <c r="Z27" s="659">
        <v>0.4</v>
      </c>
      <c r="AA27" s="659"/>
      <c r="AB27" s="659"/>
      <c r="AC27" s="659"/>
      <c r="AD27" s="660" t="s">
        <v>130</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283066</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273188</v>
      </c>
      <c r="CS27" s="634"/>
      <c r="CT27" s="634"/>
      <c r="CU27" s="634"/>
      <c r="CV27" s="634"/>
      <c r="CW27" s="634"/>
      <c r="CX27" s="634"/>
      <c r="CY27" s="635"/>
      <c r="CZ27" s="624">
        <v>7.3</v>
      </c>
      <c r="DA27" s="636"/>
      <c r="DB27" s="636"/>
      <c r="DC27" s="637"/>
      <c r="DD27" s="627">
        <v>82155</v>
      </c>
      <c r="DE27" s="634"/>
      <c r="DF27" s="634"/>
      <c r="DG27" s="634"/>
      <c r="DH27" s="634"/>
      <c r="DI27" s="634"/>
      <c r="DJ27" s="634"/>
      <c r="DK27" s="635"/>
      <c r="DL27" s="627">
        <v>80584</v>
      </c>
      <c r="DM27" s="634"/>
      <c r="DN27" s="634"/>
      <c r="DO27" s="634"/>
      <c r="DP27" s="634"/>
      <c r="DQ27" s="634"/>
      <c r="DR27" s="634"/>
      <c r="DS27" s="634"/>
      <c r="DT27" s="634"/>
      <c r="DU27" s="634"/>
      <c r="DV27" s="635"/>
      <c r="DW27" s="624">
        <v>3.4</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27604</v>
      </c>
      <c r="S28" s="622"/>
      <c r="T28" s="622"/>
      <c r="U28" s="622"/>
      <c r="V28" s="622"/>
      <c r="W28" s="622"/>
      <c r="X28" s="622"/>
      <c r="Y28" s="623"/>
      <c r="Z28" s="659">
        <v>0.7</v>
      </c>
      <c r="AA28" s="659"/>
      <c r="AB28" s="659"/>
      <c r="AC28" s="659"/>
      <c r="AD28" s="660">
        <v>788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425278</v>
      </c>
      <c r="CS28" s="622"/>
      <c r="CT28" s="622"/>
      <c r="CU28" s="622"/>
      <c r="CV28" s="622"/>
      <c r="CW28" s="622"/>
      <c r="CX28" s="622"/>
      <c r="CY28" s="623"/>
      <c r="CZ28" s="624">
        <v>11.4</v>
      </c>
      <c r="DA28" s="636"/>
      <c r="DB28" s="636"/>
      <c r="DC28" s="637"/>
      <c r="DD28" s="627">
        <v>416811</v>
      </c>
      <c r="DE28" s="622"/>
      <c r="DF28" s="622"/>
      <c r="DG28" s="622"/>
      <c r="DH28" s="622"/>
      <c r="DI28" s="622"/>
      <c r="DJ28" s="622"/>
      <c r="DK28" s="623"/>
      <c r="DL28" s="627">
        <v>416811</v>
      </c>
      <c r="DM28" s="622"/>
      <c r="DN28" s="622"/>
      <c r="DO28" s="622"/>
      <c r="DP28" s="622"/>
      <c r="DQ28" s="622"/>
      <c r="DR28" s="622"/>
      <c r="DS28" s="622"/>
      <c r="DT28" s="622"/>
      <c r="DU28" s="622"/>
      <c r="DV28" s="623"/>
      <c r="DW28" s="624">
        <v>17.399999999999999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6238</v>
      </c>
      <c r="S29" s="622"/>
      <c r="T29" s="622"/>
      <c r="U29" s="622"/>
      <c r="V29" s="622"/>
      <c r="W29" s="622"/>
      <c r="X29" s="622"/>
      <c r="Y29" s="623"/>
      <c r="Z29" s="659">
        <v>0.2</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72</v>
      </c>
      <c r="CG29" s="619"/>
      <c r="CH29" s="619"/>
      <c r="CI29" s="619"/>
      <c r="CJ29" s="619"/>
      <c r="CK29" s="619"/>
      <c r="CL29" s="619"/>
      <c r="CM29" s="619"/>
      <c r="CN29" s="619"/>
      <c r="CO29" s="619"/>
      <c r="CP29" s="619"/>
      <c r="CQ29" s="620"/>
      <c r="CR29" s="621">
        <v>425277</v>
      </c>
      <c r="CS29" s="634"/>
      <c r="CT29" s="634"/>
      <c r="CU29" s="634"/>
      <c r="CV29" s="634"/>
      <c r="CW29" s="634"/>
      <c r="CX29" s="634"/>
      <c r="CY29" s="635"/>
      <c r="CZ29" s="624">
        <v>11.4</v>
      </c>
      <c r="DA29" s="636"/>
      <c r="DB29" s="636"/>
      <c r="DC29" s="637"/>
      <c r="DD29" s="627">
        <v>416810</v>
      </c>
      <c r="DE29" s="634"/>
      <c r="DF29" s="634"/>
      <c r="DG29" s="634"/>
      <c r="DH29" s="634"/>
      <c r="DI29" s="634"/>
      <c r="DJ29" s="634"/>
      <c r="DK29" s="635"/>
      <c r="DL29" s="627">
        <v>416810</v>
      </c>
      <c r="DM29" s="634"/>
      <c r="DN29" s="634"/>
      <c r="DO29" s="634"/>
      <c r="DP29" s="634"/>
      <c r="DQ29" s="634"/>
      <c r="DR29" s="634"/>
      <c r="DS29" s="634"/>
      <c r="DT29" s="634"/>
      <c r="DU29" s="634"/>
      <c r="DV29" s="635"/>
      <c r="DW29" s="624">
        <v>17.399999999999999</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390228</v>
      </c>
      <c r="S30" s="622"/>
      <c r="T30" s="622"/>
      <c r="U30" s="622"/>
      <c r="V30" s="622"/>
      <c r="W30" s="622"/>
      <c r="X30" s="622"/>
      <c r="Y30" s="623"/>
      <c r="Z30" s="659">
        <v>9.6999999999999993</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415653</v>
      </c>
      <c r="CS30" s="622"/>
      <c r="CT30" s="622"/>
      <c r="CU30" s="622"/>
      <c r="CV30" s="622"/>
      <c r="CW30" s="622"/>
      <c r="CX30" s="622"/>
      <c r="CY30" s="623"/>
      <c r="CZ30" s="624">
        <v>11.2</v>
      </c>
      <c r="DA30" s="636"/>
      <c r="DB30" s="636"/>
      <c r="DC30" s="637"/>
      <c r="DD30" s="627">
        <v>407186</v>
      </c>
      <c r="DE30" s="622"/>
      <c r="DF30" s="622"/>
      <c r="DG30" s="622"/>
      <c r="DH30" s="622"/>
      <c r="DI30" s="622"/>
      <c r="DJ30" s="622"/>
      <c r="DK30" s="623"/>
      <c r="DL30" s="627">
        <v>407186</v>
      </c>
      <c r="DM30" s="622"/>
      <c r="DN30" s="622"/>
      <c r="DO30" s="622"/>
      <c r="DP30" s="622"/>
      <c r="DQ30" s="622"/>
      <c r="DR30" s="622"/>
      <c r="DS30" s="622"/>
      <c r="DT30" s="622"/>
      <c r="DU30" s="622"/>
      <c r="DV30" s="623"/>
      <c r="DW30" s="624">
        <v>16.899999999999999</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230</v>
      </c>
      <c r="S31" s="622"/>
      <c r="T31" s="622"/>
      <c r="U31" s="622"/>
      <c r="V31" s="622"/>
      <c r="W31" s="622"/>
      <c r="X31" s="622"/>
      <c r="Y31" s="623"/>
      <c r="Z31" s="659" t="s">
        <v>230</v>
      </c>
      <c r="AA31" s="659"/>
      <c r="AB31" s="659"/>
      <c r="AC31" s="659"/>
      <c r="AD31" s="660" t="s">
        <v>130</v>
      </c>
      <c r="AE31" s="660"/>
      <c r="AF31" s="660"/>
      <c r="AG31" s="660"/>
      <c r="AH31" s="660"/>
      <c r="AI31" s="660"/>
      <c r="AJ31" s="660"/>
      <c r="AK31" s="660"/>
      <c r="AL31" s="624" t="s">
        <v>130</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99.7</v>
      </c>
      <c r="BH31" s="684"/>
      <c r="BI31" s="684"/>
      <c r="BJ31" s="684"/>
      <c r="BK31" s="684"/>
      <c r="BL31" s="684"/>
      <c r="BM31" s="685">
        <v>97.2</v>
      </c>
      <c r="BN31" s="684"/>
      <c r="BO31" s="684"/>
      <c r="BP31" s="684"/>
      <c r="BQ31" s="686"/>
      <c r="BR31" s="683">
        <v>99.6</v>
      </c>
      <c r="BS31" s="684"/>
      <c r="BT31" s="684"/>
      <c r="BU31" s="684"/>
      <c r="BV31" s="684"/>
      <c r="BW31" s="684"/>
      <c r="BX31" s="685">
        <v>96.7</v>
      </c>
      <c r="BY31" s="684"/>
      <c r="BZ31" s="684"/>
      <c r="CA31" s="684"/>
      <c r="CB31" s="686"/>
      <c r="CD31" s="642"/>
      <c r="CE31" s="643"/>
      <c r="CF31" s="618" t="s">
        <v>314</v>
      </c>
      <c r="CG31" s="619"/>
      <c r="CH31" s="619"/>
      <c r="CI31" s="619"/>
      <c r="CJ31" s="619"/>
      <c r="CK31" s="619"/>
      <c r="CL31" s="619"/>
      <c r="CM31" s="619"/>
      <c r="CN31" s="619"/>
      <c r="CO31" s="619"/>
      <c r="CP31" s="619"/>
      <c r="CQ31" s="620"/>
      <c r="CR31" s="621">
        <v>9624</v>
      </c>
      <c r="CS31" s="634"/>
      <c r="CT31" s="634"/>
      <c r="CU31" s="634"/>
      <c r="CV31" s="634"/>
      <c r="CW31" s="634"/>
      <c r="CX31" s="634"/>
      <c r="CY31" s="635"/>
      <c r="CZ31" s="624">
        <v>0.3</v>
      </c>
      <c r="DA31" s="636"/>
      <c r="DB31" s="636"/>
      <c r="DC31" s="637"/>
      <c r="DD31" s="627">
        <v>9624</v>
      </c>
      <c r="DE31" s="634"/>
      <c r="DF31" s="634"/>
      <c r="DG31" s="634"/>
      <c r="DH31" s="634"/>
      <c r="DI31" s="634"/>
      <c r="DJ31" s="634"/>
      <c r="DK31" s="635"/>
      <c r="DL31" s="627">
        <v>9624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277438</v>
      </c>
      <c r="S32" s="622"/>
      <c r="T32" s="622"/>
      <c r="U32" s="622"/>
      <c r="V32" s="622"/>
      <c r="W32" s="622"/>
      <c r="X32" s="622"/>
      <c r="Y32" s="623"/>
      <c r="Z32" s="659">
        <v>6.9</v>
      </c>
      <c r="AA32" s="659"/>
      <c r="AB32" s="659"/>
      <c r="AC32" s="659"/>
      <c r="AD32" s="660" t="s">
        <v>230</v>
      </c>
      <c r="AE32" s="660"/>
      <c r="AF32" s="660"/>
      <c r="AG32" s="660"/>
      <c r="AH32" s="660"/>
      <c r="AI32" s="660"/>
      <c r="AJ32" s="660"/>
      <c r="AK32" s="660"/>
      <c r="AL32" s="624" t="s">
        <v>130</v>
      </c>
      <c r="AM32" s="625"/>
      <c r="AN32" s="625"/>
      <c r="AO32" s="661"/>
      <c r="AP32" s="662"/>
      <c r="AQ32" s="663"/>
      <c r="AR32" s="663"/>
      <c r="AS32" s="663"/>
      <c r="AT32" s="694"/>
      <c r="AU32" s="214" t="s">
        <v>316</v>
      </c>
      <c r="AX32" s="618" t="s">
        <v>317</v>
      </c>
      <c r="AY32" s="619"/>
      <c r="AZ32" s="619"/>
      <c r="BA32" s="619"/>
      <c r="BB32" s="619"/>
      <c r="BC32" s="619"/>
      <c r="BD32" s="619"/>
      <c r="BE32" s="619"/>
      <c r="BF32" s="620"/>
      <c r="BG32" s="687">
        <v>99.8</v>
      </c>
      <c r="BH32" s="634"/>
      <c r="BI32" s="634"/>
      <c r="BJ32" s="634"/>
      <c r="BK32" s="634"/>
      <c r="BL32" s="634"/>
      <c r="BM32" s="625">
        <v>99.5</v>
      </c>
      <c r="BN32" s="634"/>
      <c r="BO32" s="634"/>
      <c r="BP32" s="634"/>
      <c r="BQ32" s="657"/>
      <c r="BR32" s="687">
        <v>99.7</v>
      </c>
      <c r="BS32" s="634"/>
      <c r="BT32" s="634"/>
      <c r="BU32" s="634"/>
      <c r="BV32" s="634"/>
      <c r="BW32" s="634"/>
      <c r="BX32" s="625">
        <v>99.4</v>
      </c>
      <c r="BY32" s="634"/>
      <c r="BZ32" s="634"/>
      <c r="CA32" s="634"/>
      <c r="CB32" s="657"/>
      <c r="CD32" s="644"/>
      <c r="CE32" s="645"/>
      <c r="CF32" s="618" t="s">
        <v>318</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16475</v>
      </c>
      <c r="S33" s="622"/>
      <c r="T33" s="622"/>
      <c r="U33" s="622"/>
      <c r="V33" s="622"/>
      <c r="W33" s="622"/>
      <c r="X33" s="622"/>
      <c r="Y33" s="623"/>
      <c r="Z33" s="659">
        <v>0.4</v>
      </c>
      <c r="AA33" s="659"/>
      <c r="AB33" s="659"/>
      <c r="AC33" s="659"/>
      <c r="AD33" s="660">
        <v>5365</v>
      </c>
      <c r="AE33" s="660"/>
      <c r="AF33" s="660"/>
      <c r="AG33" s="660"/>
      <c r="AH33" s="660"/>
      <c r="AI33" s="660"/>
      <c r="AJ33" s="660"/>
      <c r="AK33" s="660"/>
      <c r="AL33" s="624">
        <v>0.2</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99.4</v>
      </c>
      <c r="BH33" s="606"/>
      <c r="BI33" s="606"/>
      <c r="BJ33" s="606"/>
      <c r="BK33" s="606"/>
      <c r="BL33" s="606"/>
      <c r="BM33" s="652">
        <v>92.3</v>
      </c>
      <c r="BN33" s="606"/>
      <c r="BO33" s="606"/>
      <c r="BP33" s="606"/>
      <c r="BQ33" s="669"/>
      <c r="BR33" s="682">
        <v>99.4</v>
      </c>
      <c r="BS33" s="606"/>
      <c r="BT33" s="606"/>
      <c r="BU33" s="606"/>
      <c r="BV33" s="606"/>
      <c r="BW33" s="606"/>
      <c r="BX33" s="652">
        <v>92.5</v>
      </c>
      <c r="BY33" s="606"/>
      <c r="BZ33" s="606"/>
      <c r="CA33" s="606"/>
      <c r="CB33" s="669"/>
      <c r="CD33" s="618" t="s">
        <v>321</v>
      </c>
      <c r="CE33" s="619"/>
      <c r="CF33" s="619"/>
      <c r="CG33" s="619"/>
      <c r="CH33" s="619"/>
      <c r="CI33" s="619"/>
      <c r="CJ33" s="619"/>
      <c r="CK33" s="619"/>
      <c r="CL33" s="619"/>
      <c r="CM33" s="619"/>
      <c r="CN33" s="619"/>
      <c r="CO33" s="619"/>
      <c r="CP33" s="619"/>
      <c r="CQ33" s="620"/>
      <c r="CR33" s="621">
        <v>1807561</v>
      </c>
      <c r="CS33" s="634"/>
      <c r="CT33" s="634"/>
      <c r="CU33" s="634"/>
      <c r="CV33" s="634"/>
      <c r="CW33" s="634"/>
      <c r="CX33" s="634"/>
      <c r="CY33" s="635"/>
      <c r="CZ33" s="624">
        <v>48.6</v>
      </c>
      <c r="DA33" s="636"/>
      <c r="DB33" s="636"/>
      <c r="DC33" s="637"/>
      <c r="DD33" s="627">
        <v>1389158</v>
      </c>
      <c r="DE33" s="634"/>
      <c r="DF33" s="634"/>
      <c r="DG33" s="634"/>
      <c r="DH33" s="634"/>
      <c r="DI33" s="634"/>
      <c r="DJ33" s="634"/>
      <c r="DK33" s="635"/>
      <c r="DL33" s="627">
        <v>941372</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23065</v>
      </c>
      <c r="S34" s="622"/>
      <c r="T34" s="622"/>
      <c r="U34" s="622"/>
      <c r="V34" s="622"/>
      <c r="W34" s="622"/>
      <c r="X34" s="622"/>
      <c r="Y34" s="623"/>
      <c r="Z34" s="659">
        <v>0.6</v>
      </c>
      <c r="AA34" s="659"/>
      <c r="AB34" s="659"/>
      <c r="AC34" s="659"/>
      <c r="AD34" s="660" t="s">
        <v>230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693173</v>
      </c>
      <c r="CS34" s="622"/>
      <c r="CT34" s="622"/>
      <c r="CU34" s="622"/>
      <c r="CV34" s="622"/>
      <c r="CW34" s="622"/>
      <c r="CX34" s="622"/>
      <c r="CY34" s="623"/>
      <c r="CZ34" s="624">
        <v>18.600000000000001</v>
      </c>
      <c r="DA34" s="636"/>
      <c r="DB34" s="636"/>
      <c r="DC34" s="637"/>
      <c r="DD34" s="627">
        <v>507254</v>
      </c>
      <c r="DE34" s="622"/>
      <c r="DF34" s="622"/>
      <c r="DG34" s="622"/>
      <c r="DH34" s="622"/>
      <c r="DI34" s="622"/>
      <c r="DJ34" s="622"/>
      <c r="DK34" s="623"/>
      <c r="DL34" s="627">
        <v>412758</v>
      </c>
      <c r="DM34" s="622"/>
      <c r="DN34" s="622"/>
      <c r="DO34" s="622"/>
      <c r="DP34" s="622"/>
      <c r="DQ34" s="622"/>
      <c r="DR34" s="622"/>
      <c r="DS34" s="622"/>
      <c r="DT34" s="622"/>
      <c r="DU34" s="622"/>
      <c r="DV34" s="623"/>
      <c r="DW34" s="624">
        <v>17.2</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24281</v>
      </c>
      <c r="S35" s="622"/>
      <c r="T35" s="622"/>
      <c r="U35" s="622"/>
      <c r="V35" s="622"/>
      <c r="W35" s="622"/>
      <c r="X35" s="622"/>
      <c r="Y35" s="623"/>
      <c r="Z35" s="659">
        <v>0.6</v>
      </c>
      <c r="AA35" s="659"/>
      <c r="AB35" s="659"/>
      <c r="AC35" s="659"/>
      <c r="AD35" s="660" t="s">
        <v>230</v>
      </c>
      <c r="AE35" s="660"/>
      <c r="AF35" s="660"/>
      <c r="AG35" s="660"/>
      <c r="AH35" s="660"/>
      <c r="AI35" s="660"/>
      <c r="AJ35" s="660"/>
      <c r="AK35" s="660"/>
      <c r="AL35" s="624" t="s">
        <v>230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42526</v>
      </c>
      <c r="CS35" s="634"/>
      <c r="CT35" s="634"/>
      <c r="CU35" s="634"/>
      <c r="CV35" s="634"/>
      <c r="CW35" s="634"/>
      <c r="CX35" s="634"/>
      <c r="CY35" s="635"/>
      <c r="CZ35" s="624">
        <v>1.1000000000000001</v>
      </c>
      <c r="DA35" s="636"/>
      <c r="DB35" s="636"/>
      <c r="DC35" s="637"/>
      <c r="DD35" s="627">
        <v>27155</v>
      </c>
      <c r="DE35" s="634"/>
      <c r="DF35" s="634"/>
      <c r="DG35" s="634"/>
      <c r="DH35" s="634"/>
      <c r="DI35" s="634"/>
      <c r="DJ35" s="634"/>
      <c r="DK35" s="635"/>
      <c r="DL35" s="627">
        <v>15327</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246632</v>
      </c>
      <c r="S36" s="622"/>
      <c r="T36" s="622"/>
      <c r="U36" s="622"/>
      <c r="V36" s="622"/>
      <c r="W36" s="622"/>
      <c r="X36" s="622"/>
      <c r="Y36" s="623"/>
      <c r="Z36" s="659">
        <v>6.1</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456200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18705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506621</v>
      </c>
      <c r="CS36" s="622"/>
      <c r="CT36" s="622"/>
      <c r="CU36" s="622"/>
      <c r="CV36" s="622"/>
      <c r="CW36" s="622"/>
      <c r="CX36" s="622"/>
      <c r="CY36" s="623"/>
      <c r="CZ36" s="624">
        <v>13.6</v>
      </c>
      <c r="DA36" s="636"/>
      <c r="DB36" s="636"/>
      <c r="DC36" s="637"/>
      <c r="DD36" s="627">
        <v>344301</v>
      </c>
      <c r="DE36" s="622"/>
      <c r="DF36" s="622"/>
      <c r="DG36" s="622"/>
      <c r="DH36" s="622"/>
      <c r="DI36" s="622"/>
      <c r="DJ36" s="622"/>
      <c r="DK36" s="623"/>
      <c r="DL36" s="627">
        <v>187111</v>
      </c>
      <c r="DM36" s="622"/>
      <c r="DN36" s="622"/>
      <c r="DO36" s="622"/>
      <c r="DP36" s="622"/>
      <c r="DQ36" s="622"/>
      <c r="DR36" s="622"/>
      <c r="DS36" s="622"/>
      <c r="DT36" s="622"/>
      <c r="DU36" s="622"/>
      <c r="DV36" s="623"/>
      <c r="DW36" s="624">
        <v>7.8</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31064</v>
      </c>
      <c r="S37" s="622"/>
      <c r="T37" s="622"/>
      <c r="U37" s="622"/>
      <c r="V37" s="622"/>
      <c r="W37" s="622"/>
      <c r="X37" s="622"/>
      <c r="Y37" s="623"/>
      <c r="Z37" s="659">
        <v>0.8</v>
      </c>
      <c r="AA37" s="659"/>
      <c r="AB37" s="659"/>
      <c r="AC37" s="659"/>
      <c r="AD37" s="660">
        <v>948</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157207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4960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98609</v>
      </c>
      <c r="CS37" s="634"/>
      <c r="CT37" s="634"/>
      <c r="CU37" s="634"/>
      <c r="CV37" s="634"/>
      <c r="CW37" s="634"/>
      <c r="CX37" s="634"/>
      <c r="CY37" s="635"/>
      <c r="CZ37" s="624">
        <v>2.7</v>
      </c>
      <c r="DA37" s="636"/>
      <c r="DB37" s="636"/>
      <c r="DC37" s="637"/>
      <c r="DD37" s="627">
        <v>83409</v>
      </c>
      <c r="DE37" s="634"/>
      <c r="DF37" s="634"/>
      <c r="DG37" s="634"/>
      <c r="DH37" s="634"/>
      <c r="DI37" s="634"/>
      <c r="DJ37" s="634"/>
      <c r="DK37" s="635"/>
      <c r="DL37" s="627">
        <v>78789</v>
      </c>
      <c r="DM37" s="634"/>
      <c r="DN37" s="634"/>
      <c r="DO37" s="634"/>
      <c r="DP37" s="634"/>
      <c r="DQ37" s="634"/>
      <c r="DR37" s="634"/>
      <c r="DS37" s="634"/>
      <c r="DT37" s="634"/>
      <c r="DU37" s="634"/>
      <c r="DV37" s="635"/>
      <c r="DW37" s="624">
        <v>3.3</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399241</v>
      </c>
      <c r="S38" s="622"/>
      <c r="T38" s="622"/>
      <c r="U38" s="622"/>
      <c r="V38" s="622"/>
      <c r="W38" s="622"/>
      <c r="X38" s="622"/>
      <c r="Y38" s="623"/>
      <c r="Z38" s="659">
        <v>9.9</v>
      </c>
      <c r="AA38" s="659"/>
      <c r="AB38" s="659"/>
      <c r="AC38" s="659"/>
      <c r="AD38" s="660" t="s">
        <v>130</v>
      </c>
      <c r="AE38" s="660"/>
      <c r="AF38" s="660"/>
      <c r="AG38" s="660"/>
      <c r="AH38" s="660"/>
      <c r="AI38" s="660"/>
      <c r="AJ38" s="660"/>
      <c r="AK38" s="660"/>
      <c r="AL38" s="624" t="s">
        <v>230</v>
      </c>
      <c r="AM38" s="625"/>
      <c r="AN38" s="625"/>
      <c r="AO38" s="661"/>
      <c r="AQ38" s="654" t="s">
        <v>337</v>
      </c>
      <c r="AR38" s="655"/>
      <c r="AS38" s="655"/>
      <c r="AT38" s="655"/>
      <c r="AU38" s="655"/>
      <c r="AV38" s="655"/>
      <c r="AW38" s="655"/>
      <c r="AX38" s="655"/>
      <c r="AY38" s="656"/>
      <c r="AZ38" s="621">
        <v>58682</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435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456200</v>
      </c>
      <c r="CS38" s="622"/>
      <c r="CT38" s="622"/>
      <c r="CU38" s="622"/>
      <c r="CV38" s="622"/>
      <c r="CW38" s="622"/>
      <c r="CX38" s="622"/>
      <c r="CY38" s="623"/>
      <c r="CZ38" s="624">
        <v>12.3</v>
      </c>
      <c r="DA38" s="636"/>
      <c r="DB38" s="636"/>
      <c r="DC38" s="637"/>
      <c r="DD38" s="627">
        <v>422500</v>
      </c>
      <c r="DE38" s="622"/>
      <c r="DF38" s="622"/>
      <c r="DG38" s="622"/>
      <c r="DH38" s="622"/>
      <c r="DI38" s="622"/>
      <c r="DJ38" s="622"/>
      <c r="DK38" s="623"/>
      <c r="DL38" s="627">
        <v>326176</v>
      </c>
      <c r="DM38" s="622"/>
      <c r="DN38" s="622"/>
      <c r="DO38" s="622"/>
      <c r="DP38" s="622"/>
      <c r="DQ38" s="622"/>
      <c r="DR38" s="622"/>
      <c r="DS38" s="622"/>
      <c r="DT38" s="622"/>
      <c r="DU38" s="622"/>
      <c r="DV38" s="623"/>
      <c r="DW38" s="624">
        <v>13.6</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130</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v>11084</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625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108751</v>
      </c>
      <c r="CS39" s="634"/>
      <c r="CT39" s="634"/>
      <c r="CU39" s="634"/>
      <c r="CV39" s="634"/>
      <c r="CW39" s="634"/>
      <c r="CX39" s="634"/>
      <c r="CY39" s="635"/>
      <c r="CZ39" s="624">
        <v>2.9</v>
      </c>
      <c r="DA39" s="636"/>
      <c r="DB39" s="636"/>
      <c r="DC39" s="637"/>
      <c r="DD39" s="627">
        <v>87948</v>
      </c>
      <c r="DE39" s="634"/>
      <c r="DF39" s="634"/>
      <c r="DG39" s="634"/>
      <c r="DH39" s="634"/>
      <c r="DI39" s="634"/>
      <c r="DJ39" s="634"/>
      <c r="DK39" s="635"/>
      <c r="DL39" s="627" t="s">
        <v>130</v>
      </c>
      <c r="DM39" s="634"/>
      <c r="DN39" s="634"/>
      <c r="DO39" s="634"/>
      <c r="DP39" s="634"/>
      <c r="DQ39" s="634"/>
      <c r="DR39" s="634"/>
      <c r="DS39" s="634"/>
      <c r="DT39" s="634"/>
      <c r="DU39" s="634"/>
      <c r="DV39" s="635"/>
      <c r="DW39" s="624" t="s">
        <v>230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18141</v>
      </c>
      <c r="S40" s="622"/>
      <c r="T40" s="622"/>
      <c r="U40" s="622"/>
      <c r="V40" s="622"/>
      <c r="W40" s="622"/>
      <c r="X40" s="622"/>
      <c r="Y40" s="623"/>
      <c r="Z40" s="659">
        <v>0.5</v>
      </c>
      <c r="AA40" s="659"/>
      <c r="AB40" s="659"/>
      <c r="AC40" s="659"/>
      <c r="AD40" s="660" t="s">
        <v>130</v>
      </c>
      <c r="AE40" s="660"/>
      <c r="AF40" s="660"/>
      <c r="AG40" s="660"/>
      <c r="AH40" s="660"/>
      <c r="AI40" s="660"/>
      <c r="AJ40" s="660"/>
      <c r="AK40" s="660"/>
      <c r="AL40" s="624" t="s">
        <v>230</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290</v>
      </c>
      <c r="CS40" s="622"/>
      <c r="CT40" s="622"/>
      <c r="CU40" s="622"/>
      <c r="CV40" s="622"/>
      <c r="CW40" s="622"/>
      <c r="CX40" s="622"/>
      <c r="CY40" s="623"/>
      <c r="CZ40" s="624">
        <v>0</v>
      </c>
      <c r="DA40" s="636"/>
      <c r="DB40" s="636"/>
      <c r="DC40" s="637"/>
      <c r="DD40" s="627" t="s">
        <v>230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4020880</v>
      </c>
      <c r="S41" s="646"/>
      <c r="T41" s="646"/>
      <c r="U41" s="646"/>
      <c r="V41" s="646"/>
      <c r="W41" s="646"/>
      <c r="X41" s="646"/>
      <c r="Y41" s="649"/>
      <c r="Z41" s="650">
        <v>100</v>
      </c>
      <c r="AA41" s="650"/>
      <c r="AB41" s="650"/>
      <c r="AC41" s="650"/>
      <c r="AD41" s="651">
        <v>2384181</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51786</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177441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471</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480006</v>
      </c>
      <c r="CS42" s="634"/>
      <c r="CT42" s="634"/>
      <c r="CU42" s="634"/>
      <c r="CV42" s="634"/>
      <c r="CW42" s="634"/>
      <c r="CX42" s="634"/>
      <c r="CY42" s="635"/>
      <c r="CZ42" s="624">
        <v>12.9</v>
      </c>
      <c r="DA42" s="636"/>
      <c r="DB42" s="636"/>
      <c r="DC42" s="637"/>
      <c r="DD42" s="627">
        <v>96990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18479</v>
      </c>
      <c r="CS43" s="634"/>
      <c r="CT43" s="634"/>
      <c r="CU43" s="634"/>
      <c r="CV43" s="634"/>
      <c r="CW43" s="634"/>
      <c r="CX43" s="634"/>
      <c r="CY43" s="635"/>
      <c r="CZ43" s="624">
        <v>0.5</v>
      </c>
      <c r="DA43" s="636"/>
      <c r="DB43" s="636"/>
      <c r="DC43" s="637"/>
      <c r="DD43" s="627">
        <v>18479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455619</v>
      </c>
      <c r="CS44" s="622"/>
      <c r="CT44" s="622"/>
      <c r="CU44" s="622"/>
      <c r="CV44" s="622"/>
      <c r="CW44" s="622"/>
      <c r="CX44" s="622"/>
      <c r="CY44" s="623"/>
      <c r="CZ44" s="624">
        <v>12.3</v>
      </c>
      <c r="DA44" s="625"/>
      <c r="DB44" s="625"/>
      <c r="DC44" s="626"/>
      <c r="DD44" s="627">
        <v>94257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135011</v>
      </c>
      <c r="CS45" s="634"/>
      <c r="CT45" s="634"/>
      <c r="CU45" s="634"/>
      <c r="CV45" s="634"/>
      <c r="CW45" s="634"/>
      <c r="CX45" s="634"/>
      <c r="CY45" s="635"/>
      <c r="CZ45" s="624">
        <v>3.6</v>
      </c>
      <c r="DA45" s="636"/>
      <c r="DB45" s="636"/>
      <c r="DC45" s="637"/>
      <c r="DD45" s="627">
        <v>10003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311700</v>
      </c>
      <c r="CS46" s="622"/>
      <c r="CT46" s="622"/>
      <c r="CU46" s="622"/>
      <c r="CV46" s="622"/>
      <c r="CW46" s="622"/>
      <c r="CX46" s="622"/>
      <c r="CY46" s="623"/>
      <c r="CZ46" s="624">
        <v>8.4</v>
      </c>
      <c r="DA46" s="625"/>
      <c r="DB46" s="625"/>
      <c r="DC46" s="626"/>
      <c r="DD46" s="627">
        <v>84215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24387</v>
      </c>
      <c r="CS47" s="634"/>
      <c r="CT47" s="634"/>
      <c r="CU47" s="634"/>
      <c r="CV47" s="634"/>
      <c r="CW47" s="634"/>
      <c r="CX47" s="634"/>
      <c r="CY47" s="635"/>
      <c r="CZ47" s="624">
        <v>0.7</v>
      </c>
      <c r="DA47" s="636"/>
      <c r="DB47" s="636"/>
      <c r="DC47" s="637"/>
      <c r="DD47" s="627">
        <v>2733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230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3717837</v>
      </c>
      <c r="CS49" s="606"/>
      <c r="CT49" s="606"/>
      <c r="CU49" s="606"/>
      <c r="CV49" s="606"/>
      <c r="CW49" s="606"/>
      <c r="CX49" s="606"/>
      <c r="CY49" s="607"/>
      <c r="CZ49" s="608">
        <v>100</v>
      </c>
      <c r="DA49" s="609"/>
      <c r="DB49" s="609"/>
      <c r="DC49" s="610"/>
      <c r="DD49" s="611">
        <v>2669064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8lH7Lu+xvQPoGBXsM0Q4Wnw0Dlv0t2+lapjwKFIiHI6e1LmwJuwWIXBck1nVEfU65y/NQ5QnpS7yMiLsHPzGA==" saltValue="5FEu1cXnc+zlRvMAkI874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366</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367</v>
      </c>
      <c r="DK2" s="1093"/>
      <c r="DL2" s="1093"/>
      <c r="DM2" s="1093"/>
      <c r="DN2" s="1093"/>
      <c r="DO2" s="1094"/>
      <c r="DP2" s="228"/>
      <c r="DQ2" s="1092" t="s">
        <v>368</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369</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371</v>
      </c>
      <c r="B5" s="997"/>
      <c r="C5" s="997"/>
      <c r="D5" s="997"/>
      <c r="E5" s="997"/>
      <c r="F5" s="997"/>
      <c r="G5" s="997"/>
      <c r="H5" s="997"/>
      <c r="I5" s="997"/>
      <c r="J5" s="997"/>
      <c r="K5" s="997"/>
      <c r="L5" s="997"/>
      <c r="M5" s="997"/>
      <c r="N5" s="997"/>
      <c r="O5" s="997"/>
      <c r="P5" s="998"/>
      <c r="Q5" s="1002" t="s">
        <v>372</v>
      </c>
      <c r="R5" s="1003"/>
      <c r="S5" s="1003"/>
      <c r="T5" s="1003"/>
      <c r="U5" s="1004"/>
      <c r="V5" s="1002" t="s">
        <v>373</v>
      </c>
      <c r="W5" s="1003"/>
      <c r="X5" s="1003"/>
      <c r="Y5" s="1003"/>
      <c r="Z5" s="1004"/>
      <c r="AA5" s="1002" t="s">
        <v>374</v>
      </c>
      <c r="AB5" s="1003"/>
      <c r="AC5" s="1003"/>
      <c r="AD5" s="1003"/>
      <c r="AE5" s="1003"/>
      <c r="AF5" s="1095" t="s">
        <v>375</v>
      </c>
      <c r="AG5" s="1003"/>
      <c r="AH5" s="1003"/>
      <c r="AI5" s="1003"/>
      <c r="AJ5" s="1016"/>
      <c r="AK5" s="1003" t="s">
        <v>376</v>
      </c>
      <c r="AL5" s="1003"/>
      <c r="AM5" s="1003"/>
      <c r="AN5" s="1003"/>
      <c r="AO5" s="1004"/>
      <c r="AP5" s="1002" t="s">
        <v>377</v>
      </c>
      <c r="AQ5" s="1003"/>
      <c r="AR5" s="1003"/>
      <c r="AS5" s="1003"/>
      <c r="AT5" s="1004"/>
      <c r="AU5" s="1002" t="s">
        <v>378</v>
      </c>
      <c r="AV5" s="1003"/>
      <c r="AW5" s="1003"/>
      <c r="AX5" s="1003"/>
      <c r="AY5" s="1016"/>
      <c r="AZ5" s="232"/>
      <c r="BA5" s="232"/>
      <c r="BB5" s="232"/>
      <c r="BC5" s="232"/>
      <c r="BD5" s="232"/>
      <c r="BE5" s="233"/>
      <c r="BF5" s="233"/>
      <c r="BG5" s="233"/>
      <c r="BH5" s="233"/>
      <c r="BI5" s="233"/>
      <c r="BJ5" s="233"/>
      <c r="BK5" s="233"/>
      <c r="BL5" s="233"/>
      <c r="BM5" s="233"/>
      <c r="BN5" s="233"/>
      <c r="BO5" s="233"/>
      <c r="BP5" s="233"/>
      <c r="BQ5" s="996" t="s">
        <v>379</v>
      </c>
      <c r="BR5" s="997"/>
      <c r="BS5" s="997"/>
      <c r="BT5" s="997"/>
      <c r="BU5" s="997"/>
      <c r="BV5" s="997"/>
      <c r="BW5" s="997"/>
      <c r="BX5" s="997"/>
      <c r="BY5" s="997"/>
      <c r="BZ5" s="997"/>
      <c r="CA5" s="997"/>
      <c r="CB5" s="997"/>
      <c r="CC5" s="997"/>
      <c r="CD5" s="997"/>
      <c r="CE5" s="997"/>
      <c r="CF5" s="997"/>
      <c r="CG5" s="998"/>
      <c r="CH5" s="1002" t="s">
        <v>380</v>
      </c>
      <c r="CI5" s="1003"/>
      <c r="CJ5" s="1003"/>
      <c r="CK5" s="1003"/>
      <c r="CL5" s="1004"/>
      <c r="CM5" s="1002" t="s">
        <v>381</v>
      </c>
      <c r="CN5" s="1003"/>
      <c r="CO5" s="1003"/>
      <c r="CP5" s="1003"/>
      <c r="CQ5" s="1004"/>
      <c r="CR5" s="1002" t="s">
        <v>382</v>
      </c>
      <c r="CS5" s="1003"/>
      <c r="CT5" s="1003"/>
      <c r="CU5" s="1003"/>
      <c r="CV5" s="1004"/>
      <c r="CW5" s="1002" t="s">
        <v>383</v>
      </c>
      <c r="CX5" s="1003"/>
      <c r="CY5" s="1003"/>
      <c r="CZ5" s="1003"/>
      <c r="DA5" s="1004"/>
      <c r="DB5" s="1002" t="s">
        <v>384</v>
      </c>
      <c r="DC5" s="1003"/>
      <c r="DD5" s="1003"/>
      <c r="DE5" s="1003"/>
      <c r="DF5" s="1004"/>
      <c r="DG5" s="1085" t="s">
        <v>385</v>
      </c>
      <c r="DH5" s="1086"/>
      <c r="DI5" s="1086"/>
      <c r="DJ5" s="1086"/>
      <c r="DK5" s="1087"/>
      <c r="DL5" s="1085" t="s">
        <v>386</v>
      </c>
      <c r="DM5" s="1086"/>
      <c r="DN5" s="1086"/>
      <c r="DO5" s="1086"/>
      <c r="DP5" s="1087"/>
      <c r="DQ5" s="1002" t="s">
        <v>387</v>
      </c>
      <c r="DR5" s="1003"/>
      <c r="DS5" s="1003"/>
      <c r="DT5" s="1003"/>
      <c r="DU5" s="1004"/>
      <c r="DV5" s="1002" t="s">
        <v>378</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2">
      <c r="A7" s="236">
        <v>1</v>
      </c>
      <c r="B7" s="1048" t="s">
        <v>388</v>
      </c>
      <c r="C7" s="1049"/>
      <c r="D7" s="1049"/>
      <c r="E7" s="1049"/>
      <c r="F7" s="1049"/>
      <c r="G7" s="1049"/>
      <c r="H7" s="1049"/>
      <c r="I7" s="1049"/>
      <c r="J7" s="1049"/>
      <c r="K7" s="1049"/>
      <c r="L7" s="1049"/>
      <c r="M7" s="1049"/>
      <c r="N7" s="1049"/>
      <c r="O7" s="1049"/>
      <c r="P7" s="1050"/>
      <c r="Q7" s="1103">
        <v>4021</v>
      </c>
      <c r="R7" s="1104"/>
      <c r="S7" s="1104"/>
      <c r="T7" s="1104"/>
      <c r="U7" s="1104"/>
      <c r="V7" s="1104">
        <v>3718</v>
      </c>
      <c r="W7" s="1104"/>
      <c r="X7" s="1104"/>
      <c r="Y7" s="1104"/>
      <c r="Z7" s="1104"/>
      <c r="AA7" s="1104">
        <v>303</v>
      </c>
      <c r="AB7" s="1104"/>
      <c r="AC7" s="1104"/>
      <c r="AD7" s="1104"/>
      <c r="AE7" s="1105"/>
      <c r="AF7" s="1106">
        <v>274</v>
      </c>
      <c r="AG7" s="1107"/>
      <c r="AH7" s="1107"/>
      <c r="AI7" s="1107"/>
      <c r="AJ7" s="1108"/>
      <c r="AK7" s="1109" t="s">
        <v>585</v>
      </c>
      <c r="AL7" s="1110"/>
      <c r="AM7" s="1110"/>
      <c r="AN7" s="1110"/>
      <c r="AO7" s="1110"/>
      <c r="AP7" s="1110">
        <v>4180</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593</v>
      </c>
      <c r="BT7" s="1101"/>
      <c r="BU7" s="1101"/>
      <c r="BV7" s="1101"/>
      <c r="BW7" s="1101"/>
      <c r="BX7" s="1101"/>
      <c r="BY7" s="1101"/>
      <c r="BZ7" s="1101"/>
      <c r="CA7" s="1101"/>
      <c r="CB7" s="1101"/>
      <c r="CC7" s="1101"/>
      <c r="CD7" s="1101"/>
      <c r="CE7" s="1101"/>
      <c r="CF7" s="1101"/>
      <c r="CG7" s="1113"/>
      <c r="CH7" s="1097">
        <v>-14</v>
      </c>
      <c r="CI7" s="1098"/>
      <c r="CJ7" s="1098"/>
      <c r="CK7" s="1098"/>
      <c r="CL7" s="1099"/>
      <c r="CM7" s="1097">
        <v>21</v>
      </c>
      <c r="CN7" s="1098"/>
      <c r="CO7" s="1098"/>
      <c r="CP7" s="1098"/>
      <c r="CQ7" s="1099"/>
      <c r="CR7" s="1097">
        <v>3</v>
      </c>
      <c r="CS7" s="1098"/>
      <c r="CT7" s="1098"/>
      <c r="CU7" s="1098"/>
      <c r="CV7" s="1099"/>
      <c r="CW7" s="1097" t="s">
        <v>592</v>
      </c>
      <c r="CX7" s="1098"/>
      <c r="CY7" s="1098"/>
      <c r="CZ7" s="1098"/>
      <c r="DA7" s="1099"/>
      <c r="DB7" s="1097" t="s">
        <v>592</v>
      </c>
      <c r="DC7" s="1098"/>
      <c r="DD7" s="1098"/>
      <c r="DE7" s="1098"/>
      <c r="DF7" s="1099"/>
      <c r="DG7" s="1097" t="s">
        <v>592</v>
      </c>
      <c r="DH7" s="1098"/>
      <c r="DI7" s="1098"/>
      <c r="DJ7" s="1098"/>
      <c r="DK7" s="1099"/>
      <c r="DL7" s="1097" t="s">
        <v>592</v>
      </c>
      <c r="DM7" s="1098"/>
      <c r="DN7" s="1098"/>
      <c r="DO7" s="1098"/>
      <c r="DP7" s="1099"/>
      <c r="DQ7" s="1097" t="s">
        <v>592</v>
      </c>
      <c r="DR7" s="1098"/>
      <c r="DS7" s="1098"/>
      <c r="DT7" s="1098"/>
      <c r="DU7" s="1099"/>
      <c r="DV7" s="1100"/>
      <c r="DW7" s="1101"/>
      <c r="DX7" s="1101"/>
      <c r="DY7" s="1101"/>
      <c r="DZ7" s="1102"/>
      <c r="EA7" s="234"/>
    </row>
    <row r="8" spans="1:131" s="235" customFormat="1" ht="26.25" customHeight="1" x14ac:dyDescent="0.2">
      <c r="A8" s="238">
        <v>2</v>
      </c>
      <c r="B8" s="1031" t="s">
        <v>389</v>
      </c>
      <c r="C8" s="1032"/>
      <c r="D8" s="1032"/>
      <c r="E8" s="1032"/>
      <c r="F8" s="1032"/>
      <c r="G8" s="1032"/>
      <c r="H8" s="1032"/>
      <c r="I8" s="1032"/>
      <c r="J8" s="1032"/>
      <c r="K8" s="1032"/>
      <c r="L8" s="1032"/>
      <c r="M8" s="1032"/>
      <c r="N8" s="1032"/>
      <c r="O8" s="1032"/>
      <c r="P8" s="1033"/>
      <c r="Q8" s="1039">
        <v>0</v>
      </c>
      <c r="R8" s="1040"/>
      <c r="S8" s="1040"/>
      <c r="T8" s="1040"/>
      <c r="U8" s="1040"/>
      <c r="V8" s="1040">
        <v>0</v>
      </c>
      <c r="W8" s="1040"/>
      <c r="X8" s="1040"/>
      <c r="Y8" s="1040"/>
      <c r="Z8" s="1040"/>
      <c r="AA8" s="1040" t="s">
        <v>585</v>
      </c>
      <c r="AB8" s="1040"/>
      <c r="AC8" s="1040"/>
      <c r="AD8" s="1040"/>
      <c r="AE8" s="1041"/>
      <c r="AF8" s="1036" t="s">
        <v>130</v>
      </c>
      <c r="AG8" s="1037"/>
      <c r="AH8" s="1037"/>
      <c r="AI8" s="1037"/>
      <c r="AJ8" s="1038"/>
      <c r="AK8" s="1081" t="s">
        <v>585</v>
      </c>
      <c r="AL8" s="1082"/>
      <c r="AM8" s="1082"/>
      <c r="AN8" s="1082"/>
      <c r="AO8" s="1082"/>
      <c r="AP8" s="1082" t="s">
        <v>585</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594</v>
      </c>
      <c r="BT8" s="994"/>
      <c r="BU8" s="994"/>
      <c r="BV8" s="994"/>
      <c r="BW8" s="994"/>
      <c r="BX8" s="994"/>
      <c r="BY8" s="994"/>
      <c r="BZ8" s="994"/>
      <c r="CA8" s="994"/>
      <c r="CB8" s="994"/>
      <c r="CC8" s="994"/>
      <c r="CD8" s="994"/>
      <c r="CE8" s="994"/>
      <c r="CF8" s="994"/>
      <c r="CG8" s="1015"/>
      <c r="CH8" s="990">
        <v>2</v>
      </c>
      <c r="CI8" s="991"/>
      <c r="CJ8" s="991"/>
      <c r="CK8" s="991"/>
      <c r="CL8" s="992"/>
      <c r="CM8" s="990">
        <v>21</v>
      </c>
      <c r="CN8" s="991"/>
      <c r="CO8" s="991"/>
      <c r="CP8" s="991"/>
      <c r="CQ8" s="992"/>
      <c r="CR8" s="990">
        <v>30</v>
      </c>
      <c r="CS8" s="991"/>
      <c r="CT8" s="991"/>
      <c r="CU8" s="991"/>
      <c r="CV8" s="992"/>
      <c r="CW8" s="990" t="s">
        <v>592</v>
      </c>
      <c r="CX8" s="991"/>
      <c r="CY8" s="991"/>
      <c r="CZ8" s="991"/>
      <c r="DA8" s="992"/>
      <c r="DB8" s="990" t="s">
        <v>592</v>
      </c>
      <c r="DC8" s="991"/>
      <c r="DD8" s="991"/>
      <c r="DE8" s="991"/>
      <c r="DF8" s="992"/>
      <c r="DG8" s="990" t="s">
        <v>592</v>
      </c>
      <c r="DH8" s="991"/>
      <c r="DI8" s="991"/>
      <c r="DJ8" s="991"/>
      <c r="DK8" s="992"/>
      <c r="DL8" s="990" t="s">
        <v>592</v>
      </c>
      <c r="DM8" s="991"/>
      <c r="DN8" s="991"/>
      <c r="DO8" s="991"/>
      <c r="DP8" s="992"/>
      <c r="DQ8" s="990" t="s">
        <v>592</v>
      </c>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595</v>
      </c>
      <c r="BT9" s="994"/>
      <c r="BU9" s="994"/>
      <c r="BV9" s="994"/>
      <c r="BW9" s="994"/>
      <c r="BX9" s="994"/>
      <c r="BY9" s="994"/>
      <c r="BZ9" s="994"/>
      <c r="CA9" s="994"/>
      <c r="CB9" s="994"/>
      <c r="CC9" s="994"/>
      <c r="CD9" s="994"/>
      <c r="CE9" s="994"/>
      <c r="CF9" s="994"/>
      <c r="CG9" s="1015"/>
      <c r="CH9" s="990">
        <v>-11</v>
      </c>
      <c r="CI9" s="991"/>
      <c r="CJ9" s="991"/>
      <c r="CK9" s="991"/>
      <c r="CL9" s="992"/>
      <c r="CM9" s="990">
        <v>102</v>
      </c>
      <c r="CN9" s="991"/>
      <c r="CO9" s="991"/>
      <c r="CP9" s="991"/>
      <c r="CQ9" s="992"/>
      <c r="CR9" s="990">
        <v>33</v>
      </c>
      <c r="CS9" s="991"/>
      <c r="CT9" s="991"/>
      <c r="CU9" s="991"/>
      <c r="CV9" s="992"/>
      <c r="CW9" s="990" t="s">
        <v>592</v>
      </c>
      <c r="CX9" s="991"/>
      <c r="CY9" s="991"/>
      <c r="CZ9" s="991"/>
      <c r="DA9" s="992"/>
      <c r="DB9" s="990" t="s">
        <v>592</v>
      </c>
      <c r="DC9" s="991"/>
      <c r="DD9" s="991"/>
      <c r="DE9" s="991"/>
      <c r="DF9" s="992"/>
      <c r="DG9" s="990" t="s">
        <v>592</v>
      </c>
      <c r="DH9" s="991"/>
      <c r="DI9" s="991"/>
      <c r="DJ9" s="991"/>
      <c r="DK9" s="992"/>
      <c r="DL9" s="990" t="s">
        <v>592</v>
      </c>
      <c r="DM9" s="991"/>
      <c r="DN9" s="991"/>
      <c r="DO9" s="991"/>
      <c r="DP9" s="992"/>
      <c r="DQ9" s="990" t="s">
        <v>592</v>
      </c>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8">
        <v>4021</v>
      </c>
      <c r="R23" s="1062"/>
      <c r="S23" s="1062"/>
      <c r="T23" s="1062"/>
      <c r="U23" s="1062"/>
      <c r="V23" s="1062">
        <v>3718</v>
      </c>
      <c r="W23" s="1062"/>
      <c r="X23" s="1062"/>
      <c r="Y23" s="1062"/>
      <c r="Z23" s="1062"/>
      <c r="AA23" s="1062">
        <v>303</v>
      </c>
      <c r="AB23" s="1062"/>
      <c r="AC23" s="1062"/>
      <c r="AD23" s="1062"/>
      <c r="AE23" s="1069"/>
      <c r="AF23" s="1070">
        <v>274</v>
      </c>
      <c r="AG23" s="1062"/>
      <c r="AH23" s="1062"/>
      <c r="AI23" s="1062"/>
      <c r="AJ23" s="1071"/>
      <c r="AK23" s="1072"/>
      <c r="AL23" s="1073"/>
      <c r="AM23" s="1073"/>
      <c r="AN23" s="1073"/>
      <c r="AO23" s="1073"/>
      <c r="AP23" s="1062">
        <v>4180</v>
      </c>
      <c r="AQ23" s="1062"/>
      <c r="AR23" s="1062"/>
      <c r="AS23" s="1062"/>
      <c r="AT23" s="1062"/>
      <c r="AU23" s="1063"/>
      <c r="AV23" s="1063"/>
      <c r="AW23" s="1063"/>
      <c r="AX23" s="1063"/>
      <c r="AY23" s="1064"/>
      <c r="AZ23" s="1065" t="s">
        <v>130</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1" t="s">
        <v>393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0" t="s">
        <v>394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371</v>
      </c>
      <c r="B26" s="997"/>
      <c r="C26" s="997"/>
      <c r="D26" s="997"/>
      <c r="E26" s="997"/>
      <c r="F26" s="997"/>
      <c r="G26" s="997"/>
      <c r="H26" s="997"/>
      <c r="I26" s="997"/>
      <c r="J26" s="997"/>
      <c r="K26" s="997"/>
      <c r="L26" s="997"/>
      <c r="M26" s="997"/>
      <c r="N26" s="997"/>
      <c r="O26" s="997"/>
      <c r="P26" s="998"/>
      <c r="Q26" s="1002" t="s">
        <v>395</v>
      </c>
      <c r="R26" s="1003"/>
      <c r="S26" s="1003"/>
      <c r="T26" s="1003"/>
      <c r="U26" s="1004"/>
      <c r="V26" s="1002" t="s">
        <v>396</v>
      </c>
      <c r="W26" s="1003"/>
      <c r="X26" s="1003"/>
      <c r="Y26" s="1003"/>
      <c r="Z26" s="1004"/>
      <c r="AA26" s="1002" t="s">
        <v>397</v>
      </c>
      <c r="AB26" s="1003"/>
      <c r="AC26" s="1003"/>
      <c r="AD26" s="1003"/>
      <c r="AE26" s="1003"/>
      <c r="AF26" s="1056" t="s">
        <v>398</v>
      </c>
      <c r="AG26" s="1009"/>
      <c r="AH26" s="1009"/>
      <c r="AI26" s="1009"/>
      <c r="AJ26" s="1057"/>
      <c r="AK26" s="1003" t="s">
        <v>399</v>
      </c>
      <c r="AL26" s="1003"/>
      <c r="AM26" s="1003"/>
      <c r="AN26" s="1003"/>
      <c r="AO26" s="1004"/>
      <c r="AP26" s="1002" t="s">
        <v>400</v>
      </c>
      <c r="AQ26" s="1003"/>
      <c r="AR26" s="1003"/>
      <c r="AS26" s="1003"/>
      <c r="AT26" s="1004"/>
      <c r="AU26" s="1002" t="s">
        <v>401</v>
      </c>
      <c r="AV26" s="1003"/>
      <c r="AW26" s="1003"/>
      <c r="AX26" s="1003"/>
      <c r="AY26" s="1004"/>
      <c r="AZ26" s="1002" t="s">
        <v>402</v>
      </c>
      <c r="BA26" s="1003"/>
      <c r="BB26" s="1003"/>
      <c r="BC26" s="1003"/>
      <c r="BD26" s="1004"/>
      <c r="BE26" s="1002" t="s">
        <v>378</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8" t="s">
        <v>403</v>
      </c>
      <c r="C28" s="1049"/>
      <c r="D28" s="1049"/>
      <c r="E28" s="1049"/>
      <c r="F28" s="1049"/>
      <c r="G28" s="1049"/>
      <c r="H28" s="1049"/>
      <c r="I28" s="1049"/>
      <c r="J28" s="1049"/>
      <c r="K28" s="1049"/>
      <c r="L28" s="1049"/>
      <c r="M28" s="1049"/>
      <c r="N28" s="1049"/>
      <c r="O28" s="1049"/>
      <c r="P28" s="1050"/>
      <c r="Q28" s="1051">
        <v>438</v>
      </c>
      <c r="R28" s="1052"/>
      <c r="S28" s="1052"/>
      <c r="T28" s="1052"/>
      <c r="U28" s="1052"/>
      <c r="V28" s="1052">
        <v>420</v>
      </c>
      <c r="W28" s="1052"/>
      <c r="X28" s="1052"/>
      <c r="Y28" s="1052"/>
      <c r="Z28" s="1052"/>
      <c r="AA28" s="1052">
        <v>19</v>
      </c>
      <c r="AB28" s="1052"/>
      <c r="AC28" s="1052"/>
      <c r="AD28" s="1052"/>
      <c r="AE28" s="1053"/>
      <c r="AF28" s="1054">
        <v>19</v>
      </c>
      <c r="AG28" s="1052"/>
      <c r="AH28" s="1052"/>
      <c r="AI28" s="1052"/>
      <c r="AJ28" s="1055"/>
      <c r="AK28" s="1043">
        <v>52</v>
      </c>
      <c r="AL28" s="1044"/>
      <c r="AM28" s="1044"/>
      <c r="AN28" s="1044"/>
      <c r="AO28" s="1044"/>
      <c r="AP28" s="1044" t="s">
        <v>585</v>
      </c>
      <c r="AQ28" s="1044"/>
      <c r="AR28" s="1044"/>
      <c r="AS28" s="1044"/>
      <c r="AT28" s="1044"/>
      <c r="AU28" s="1044" t="s">
        <v>586</v>
      </c>
      <c r="AV28" s="1044"/>
      <c r="AW28" s="1044"/>
      <c r="AX28" s="1044"/>
      <c r="AY28" s="1044"/>
      <c r="AZ28" s="1045" t="s">
        <v>585</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404</v>
      </c>
      <c r="C29" s="1032"/>
      <c r="D29" s="1032"/>
      <c r="E29" s="1032"/>
      <c r="F29" s="1032"/>
      <c r="G29" s="1032"/>
      <c r="H29" s="1032"/>
      <c r="I29" s="1032"/>
      <c r="J29" s="1032"/>
      <c r="K29" s="1032"/>
      <c r="L29" s="1032"/>
      <c r="M29" s="1032"/>
      <c r="N29" s="1032"/>
      <c r="O29" s="1032"/>
      <c r="P29" s="1033"/>
      <c r="Q29" s="1039">
        <v>665</v>
      </c>
      <c r="R29" s="1040"/>
      <c r="S29" s="1040"/>
      <c r="T29" s="1040"/>
      <c r="U29" s="1040"/>
      <c r="V29" s="1040">
        <v>613</v>
      </c>
      <c r="W29" s="1040"/>
      <c r="X29" s="1040"/>
      <c r="Y29" s="1040"/>
      <c r="Z29" s="1040"/>
      <c r="AA29" s="1040">
        <v>52</v>
      </c>
      <c r="AB29" s="1040"/>
      <c r="AC29" s="1040"/>
      <c r="AD29" s="1040"/>
      <c r="AE29" s="1041"/>
      <c r="AF29" s="1036">
        <v>52</v>
      </c>
      <c r="AG29" s="1037"/>
      <c r="AH29" s="1037"/>
      <c r="AI29" s="1037"/>
      <c r="AJ29" s="1038"/>
      <c r="AK29" s="980">
        <v>94</v>
      </c>
      <c r="AL29" s="971"/>
      <c r="AM29" s="971"/>
      <c r="AN29" s="971"/>
      <c r="AO29" s="971"/>
      <c r="AP29" s="971" t="s">
        <v>585</v>
      </c>
      <c r="AQ29" s="971"/>
      <c r="AR29" s="971"/>
      <c r="AS29" s="971"/>
      <c r="AT29" s="971"/>
      <c r="AU29" s="971" t="s">
        <v>586</v>
      </c>
      <c r="AV29" s="971"/>
      <c r="AW29" s="971"/>
      <c r="AX29" s="971"/>
      <c r="AY29" s="971"/>
      <c r="AZ29" s="1042" t="s">
        <v>585</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405</v>
      </c>
      <c r="C30" s="1032"/>
      <c r="D30" s="1032"/>
      <c r="E30" s="1032"/>
      <c r="F30" s="1032"/>
      <c r="G30" s="1032"/>
      <c r="H30" s="1032"/>
      <c r="I30" s="1032"/>
      <c r="J30" s="1032"/>
      <c r="K30" s="1032"/>
      <c r="L30" s="1032"/>
      <c r="M30" s="1032"/>
      <c r="N30" s="1032"/>
      <c r="O30" s="1032"/>
      <c r="P30" s="1033"/>
      <c r="Q30" s="1039">
        <v>67</v>
      </c>
      <c r="R30" s="1040"/>
      <c r="S30" s="1040"/>
      <c r="T30" s="1040"/>
      <c r="U30" s="1040"/>
      <c r="V30" s="1040">
        <v>67</v>
      </c>
      <c r="W30" s="1040"/>
      <c r="X30" s="1040"/>
      <c r="Y30" s="1040"/>
      <c r="Z30" s="1040"/>
      <c r="AA30" s="1040">
        <v>0</v>
      </c>
      <c r="AB30" s="1040"/>
      <c r="AC30" s="1040"/>
      <c r="AD30" s="1040"/>
      <c r="AE30" s="1041"/>
      <c r="AF30" s="1036">
        <v>0</v>
      </c>
      <c r="AG30" s="1037"/>
      <c r="AH30" s="1037"/>
      <c r="AI30" s="1037"/>
      <c r="AJ30" s="1038"/>
      <c r="AK30" s="980">
        <v>20</v>
      </c>
      <c r="AL30" s="971"/>
      <c r="AM30" s="971"/>
      <c r="AN30" s="971"/>
      <c r="AO30" s="971"/>
      <c r="AP30" s="971" t="s">
        <v>585</v>
      </c>
      <c r="AQ30" s="971"/>
      <c r="AR30" s="971"/>
      <c r="AS30" s="971"/>
      <c r="AT30" s="971"/>
      <c r="AU30" s="971" t="s">
        <v>586</v>
      </c>
      <c r="AV30" s="971"/>
      <c r="AW30" s="971"/>
      <c r="AX30" s="971"/>
      <c r="AY30" s="971"/>
      <c r="AZ30" s="1042" t="s">
        <v>585</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406</v>
      </c>
      <c r="C31" s="1032"/>
      <c r="D31" s="1032"/>
      <c r="E31" s="1032"/>
      <c r="F31" s="1032"/>
      <c r="G31" s="1032"/>
      <c r="H31" s="1032"/>
      <c r="I31" s="1032"/>
      <c r="J31" s="1032"/>
      <c r="K31" s="1032"/>
      <c r="L31" s="1032"/>
      <c r="M31" s="1032"/>
      <c r="N31" s="1032"/>
      <c r="O31" s="1032"/>
      <c r="P31" s="1033"/>
      <c r="Q31" s="1039">
        <v>279</v>
      </c>
      <c r="R31" s="1040"/>
      <c r="S31" s="1040"/>
      <c r="T31" s="1040"/>
      <c r="U31" s="1040"/>
      <c r="V31" s="1040">
        <v>279</v>
      </c>
      <c r="W31" s="1040"/>
      <c r="X31" s="1040"/>
      <c r="Y31" s="1040"/>
      <c r="Z31" s="1040"/>
      <c r="AA31" s="1040" t="s">
        <v>585</v>
      </c>
      <c r="AB31" s="1040"/>
      <c r="AC31" s="1040"/>
      <c r="AD31" s="1040"/>
      <c r="AE31" s="1041"/>
      <c r="AF31" s="1036" t="s">
        <v>407</v>
      </c>
      <c r="AG31" s="1037"/>
      <c r="AH31" s="1037"/>
      <c r="AI31" s="1037"/>
      <c r="AJ31" s="1038"/>
      <c r="AK31" s="980">
        <v>59</v>
      </c>
      <c r="AL31" s="971"/>
      <c r="AM31" s="971"/>
      <c r="AN31" s="971"/>
      <c r="AO31" s="971"/>
      <c r="AP31" s="971">
        <v>740</v>
      </c>
      <c r="AQ31" s="971"/>
      <c r="AR31" s="971"/>
      <c r="AS31" s="971"/>
      <c r="AT31" s="971"/>
      <c r="AU31" s="971">
        <v>551</v>
      </c>
      <c r="AV31" s="971"/>
      <c r="AW31" s="971"/>
      <c r="AX31" s="971"/>
      <c r="AY31" s="971"/>
      <c r="AZ31" s="1042" t="s">
        <v>586</v>
      </c>
      <c r="BA31" s="1042"/>
      <c r="BB31" s="1042"/>
      <c r="BC31" s="1042"/>
      <c r="BD31" s="1042"/>
      <c r="BE31" s="972" t="s">
        <v>408</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409</v>
      </c>
      <c r="C32" s="1032"/>
      <c r="D32" s="1032"/>
      <c r="E32" s="1032"/>
      <c r="F32" s="1032"/>
      <c r="G32" s="1032"/>
      <c r="H32" s="1032"/>
      <c r="I32" s="1032"/>
      <c r="J32" s="1032"/>
      <c r="K32" s="1032"/>
      <c r="L32" s="1032"/>
      <c r="M32" s="1032"/>
      <c r="N32" s="1032"/>
      <c r="O32" s="1032"/>
      <c r="P32" s="1033"/>
      <c r="Q32" s="1039">
        <v>155</v>
      </c>
      <c r="R32" s="1040"/>
      <c r="S32" s="1040"/>
      <c r="T32" s="1040"/>
      <c r="U32" s="1040"/>
      <c r="V32" s="1040">
        <v>155</v>
      </c>
      <c r="W32" s="1040"/>
      <c r="X32" s="1040"/>
      <c r="Y32" s="1040"/>
      <c r="Z32" s="1040"/>
      <c r="AA32" s="1040" t="s">
        <v>585</v>
      </c>
      <c r="AB32" s="1040"/>
      <c r="AC32" s="1040"/>
      <c r="AD32" s="1040"/>
      <c r="AE32" s="1041"/>
      <c r="AF32" s="1036" t="s">
        <v>410</v>
      </c>
      <c r="AG32" s="1037"/>
      <c r="AH32" s="1037"/>
      <c r="AI32" s="1037"/>
      <c r="AJ32" s="1038"/>
      <c r="AK32" s="980">
        <v>102</v>
      </c>
      <c r="AL32" s="971"/>
      <c r="AM32" s="971"/>
      <c r="AN32" s="971"/>
      <c r="AO32" s="971"/>
      <c r="AP32" s="971">
        <v>514</v>
      </c>
      <c r="AQ32" s="971"/>
      <c r="AR32" s="971"/>
      <c r="AS32" s="971"/>
      <c r="AT32" s="971"/>
      <c r="AU32" s="971">
        <v>512</v>
      </c>
      <c r="AV32" s="971"/>
      <c r="AW32" s="971"/>
      <c r="AX32" s="971"/>
      <c r="AY32" s="971"/>
      <c r="AZ32" s="1042" t="s">
        <v>586</v>
      </c>
      <c r="BA32" s="1042"/>
      <c r="BB32" s="1042"/>
      <c r="BC32" s="1042"/>
      <c r="BD32" s="1042"/>
      <c r="BE32" s="972" t="s">
        <v>411</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412</v>
      </c>
      <c r="C33" s="1032"/>
      <c r="D33" s="1032"/>
      <c r="E33" s="1032"/>
      <c r="F33" s="1032"/>
      <c r="G33" s="1032"/>
      <c r="H33" s="1032"/>
      <c r="I33" s="1032"/>
      <c r="J33" s="1032"/>
      <c r="K33" s="1032"/>
      <c r="L33" s="1032"/>
      <c r="M33" s="1032"/>
      <c r="N33" s="1032"/>
      <c r="O33" s="1032"/>
      <c r="P33" s="1033"/>
      <c r="Q33" s="1039">
        <v>63</v>
      </c>
      <c r="R33" s="1040"/>
      <c r="S33" s="1040"/>
      <c r="T33" s="1040"/>
      <c r="U33" s="1040"/>
      <c r="V33" s="1040">
        <v>63</v>
      </c>
      <c r="W33" s="1040"/>
      <c r="X33" s="1040"/>
      <c r="Y33" s="1040"/>
      <c r="Z33" s="1040"/>
      <c r="AA33" s="1040" t="s">
        <v>585</v>
      </c>
      <c r="AB33" s="1040"/>
      <c r="AC33" s="1040"/>
      <c r="AD33" s="1040"/>
      <c r="AE33" s="1041"/>
      <c r="AF33" s="1036" t="s">
        <v>413</v>
      </c>
      <c r="AG33" s="1037"/>
      <c r="AH33" s="1037"/>
      <c r="AI33" s="1037"/>
      <c r="AJ33" s="1038"/>
      <c r="AK33" s="980">
        <v>55</v>
      </c>
      <c r="AL33" s="971"/>
      <c r="AM33" s="971"/>
      <c r="AN33" s="971"/>
      <c r="AO33" s="971"/>
      <c r="AP33" s="971">
        <v>324</v>
      </c>
      <c r="AQ33" s="971"/>
      <c r="AR33" s="971"/>
      <c r="AS33" s="971"/>
      <c r="AT33" s="971"/>
      <c r="AU33" s="971">
        <v>324</v>
      </c>
      <c r="AV33" s="971"/>
      <c r="AW33" s="971"/>
      <c r="AX33" s="971"/>
      <c r="AY33" s="971"/>
      <c r="AZ33" s="1042" t="s">
        <v>586</v>
      </c>
      <c r="BA33" s="1042"/>
      <c r="BB33" s="1042"/>
      <c r="BC33" s="1042"/>
      <c r="BD33" s="1042"/>
      <c r="BE33" s="972" t="s">
        <v>414</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t="s">
        <v>415</v>
      </c>
      <c r="C34" s="1032"/>
      <c r="D34" s="1032"/>
      <c r="E34" s="1032"/>
      <c r="F34" s="1032"/>
      <c r="G34" s="1032"/>
      <c r="H34" s="1032"/>
      <c r="I34" s="1032"/>
      <c r="J34" s="1032"/>
      <c r="K34" s="1032"/>
      <c r="L34" s="1032"/>
      <c r="M34" s="1032"/>
      <c r="N34" s="1032"/>
      <c r="O34" s="1032"/>
      <c r="P34" s="1033"/>
      <c r="Q34" s="1039">
        <v>64</v>
      </c>
      <c r="R34" s="1040"/>
      <c r="S34" s="1040"/>
      <c r="T34" s="1040"/>
      <c r="U34" s="1040"/>
      <c r="V34" s="1040">
        <v>54</v>
      </c>
      <c r="W34" s="1040"/>
      <c r="X34" s="1040"/>
      <c r="Y34" s="1040"/>
      <c r="Z34" s="1040"/>
      <c r="AA34" s="1040">
        <v>9</v>
      </c>
      <c r="AB34" s="1040"/>
      <c r="AC34" s="1040"/>
      <c r="AD34" s="1040"/>
      <c r="AE34" s="1041"/>
      <c r="AF34" s="1036">
        <v>9</v>
      </c>
      <c r="AG34" s="1037"/>
      <c r="AH34" s="1037"/>
      <c r="AI34" s="1037"/>
      <c r="AJ34" s="1038"/>
      <c r="AK34" s="980">
        <v>11</v>
      </c>
      <c r="AL34" s="971"/>
      <c r="AM34" s="971"/>
      <c r="AN34" s="971"/>
      <c r="AO34" s="971"/>
      <c r="AP34" s="971">
        <v>175</v>
      </c>
      <c r="AQ34" s="971"/>
      <c r="AR34" s="971"/>
      <c r="AS34" s="971"/>
      <c r="AT34" s="971"/>
      <c r="AU34" s="971">
        <v>124</v>
      </c>
      <c r="AV34" s="971"/>
      <c r="AW34" s="971"/>
      <c r="AX34" s="971"/>
      <c r="AY34" s="971"/>
      <c r="AZ34" s="1042" t="s">
        <v>586</v>
      </c>
      <c r="BA34" s="1042"/>
      <c r="BB34" s="1042"/>
      <c r="BC34" s="1042"/>
      <c r="BD34" s="1042"/>
      <c r="BE34" s="972" t="s">
        <v>411</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t="s">
        <v>416</v>
      </c>
      <c r="C35" s="1032"/>
      <c r="D35" s="1032"/>
      <c r="E35" s="1032"/>
      <c r="F35" s="1032"/>
      <c r="G35" s="1032"/>
      <c r="H35" s="1032"/>
      <c r="I35" s="1032"/>
      <c r="J35" s="1032"/>
      <c r="K35" s="1032"/>
      <c r="L35" s="1032"/>
      <c r="M35" s="1032"/>
      <c r="N35" s="1032"/>
      <c r="O35" s="1032"/>
      <c r="P35" s="1033"/>
      <c r="Q35" s="1039">
        <v>1</v>
      </c>
      <c r="R35" s="1040"/>
      <c r="S35" s="1040"/>
      <c r="T35" s="1040"/>
      <c r="U35" s="1040"/>
      <c r="V35" s="1040">
        <v>1</v>
      </c>
      <c r="W35" s="1040"/>
      <c r="X35" s="1040"/>
      <c r="Y35" s="1040"/>
      <c r="Z35" s="1040"/>
      <c r="AA35" s="1040">
        <v>0</v>
      </c>
      <c r="AB35" s="1040"/>
      <c r="AC35" s="1040"/>
      <c r="AD35" s="1040"/>
      <c r="AE35" s="1041"/>
      <c r="AF35" s="1036">
        <v>22</v>
      </c>
      <c r="AG35" s="1037"/>
      <c r="AH35" s="1037"/>
      <c r="AI35" s="1037"/>
      <c r="AJ35" s="1038"/>
      <c r="AK35" s="980" t="s">
        <v>586</v>
      </c>
      <c r="AL35" s="971"/>
      <c r="AM35" s="971"/>
      <c r="AN35" s="971"/>
      <c r="AO35" s="971"/>
      <c r="AP35" s="971">
        <v>4</v>
      </c>
      <c r="AQ35" s="971"/>
      <c r="AR35" s="971"/>
      <c r="AS35" s="971"/>
      <c r="AT35" s="971"/>
      <c r="AU35" s="971">
        <v>0</v>
      </c>
      <c r="AV35" s="971"/>
      <c r="AW35" s="971"/>
      <c r="AX35" s="971"/>
      <c r="AY35" s="971"/>
      <c r="AZ35" s="1042" t="s">
        <v>586</v>
      </c>
      <c r="BA35" s="1042"/>
      <c r="BB35" s="1042"/>
      <c r="BC35" s="1042"/>
      <c r="BD35" s="1042"/>
      <c r="BE35" s="972" t="s">
        <v>411</v>
      </c>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417</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102</v>
      </c>
      <c r="AG63" s="959"/>
      <c r="AH63" s="959"/>
      <c r="AI63" s="959"/>
      <c r="AJ63" s="1023"/>
      <c r="AK63" s="1024"/>
      <c r="AL63" s="963"/>
      <c r="AM63" s="963"/>
      <c r="AN63" s="963"/>
      <c r="AO63" s="963"/>
      <c r="AP63" s="959">
        <v>1757</v>
      </c>
      <c r="AQ63" s="959"/>
      <c r="AR63" s="959"/>
      <c r="AS63" s="959"/>
      <c r="AT63" s="959"/>
      <c r="AU63" s="959">
        <v>1511</v>
      </c>
      <c r="AV63" s="959"/>
      <c r="AW63" s="959"/>
      <c r="AX63" s="959"/>
      <c r="AY63" s="959"/>
      <c r="AZ63" s="1018"/>
      <c r="BA63" s="1018"/>
      <c r="BB63" s="1018"/>
      <c r="BC63" s="1018"/>
      <c r="BD63" s="1018"/>
      <c r="BE63" s="960"/>
      <c r="BF63" s="960"/>
      <c r="BG63" s="960"/>
      <c r="BH63" s="960"/>
      <c r="BI63" s="961"/>
      <c r="BJ63" s="1019" t="s">
        <v>410</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420</v>
      </c>
      <c r="B66" s="997"/>
      <c r="C66" s="997"/>
      <c r="D66" s="997"/>
      <c r="E66" s="997"/>
      <c r="F66" s="997"/>
      <c r="G66" s="997"/>
      <c r="H66" s="997"/>
      <c r="I66" s="997"/>
      <c r="J66" s="997"/>
      <c r="K66" s="997"/>
      <c r="L66" s="997"/>
      <c r="M66" s="997"/>
      <c r="N66" s="997"/>
      <c r="O66" s="997"/>
      <c r="P66" s="998"/>
      <c r="Q66" s="1002" t="s">
        <v>421</v>
      </c>
      <c r="R66" s="1003"/>
      <c r="S66" s="1003"/>
      <c r="T66" s="1003"/>
      <c r="U66" s="1004"/>
      <c r="V66" s="1002" t="s">
        <v>422</v>
      </c>
      <c r="W66" s="1003"/>
      <c r="X66" s="1003"/>
      <c r="Y66" s="1003"/>
      <c r="Z66" s="1004"/>
      <c r="AA66" s="1002" t="s">
        <v>423</v>
      </c>
      <c r="AB66" s="1003"/>
      <c r="AC66" s="1003"/>
      <c r="AD66" s="1003"/>
      <c r="AE66" s="1004"/>
      <c r="AF66" s="1008" t="s">
        <v>424</v>
      </c>
      <c r="AG66" s="1009"/>
      <c r="AH66" s="1009"/>
      <c r="AI66" s="1009"/>
      <c r="AJ66" s="1010"/>
      <c r="AK66" s="1002" t="s">
        <v>399</v>
      </c>
      <c r="AL66" s="997"/>
      <c r="AM66" s="997"/>
      <c r="AN66" s="997"/>
      <c r="AO66" s="998"/>
      <c r="AP66" s="1002" t="s">
        <v>400</v>
      </c>
      <c r="AQ66" s="1003"/>
      <c r="AR66" s="1003"/>
      <c r="AS66" s="1003"/>
      <c r="AT66" s="1004"/>
      <c r="AU66" s="1002" t="s">
        <v>425</v>
      </c>
      <c r="AV66" s="1003"/>
      <c r="AW66" s="1003"/>
      <c r="AX66" s="1003"/>
      <c r="AY66" s="1004"/>
      <c r="AZ66" s="1002" t="s">
        <v>378</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587</v>
      </c>
      <c r="C68" s="987"/>
      <c r="D68" s="987"/>
      <c r="E68" s="987"/>
      <c r="F68" s="987"/>
      <c r="G68" s="987"/>
      <c r="H68" s="987"/>
      <c r="I68" s="987"/>
      <c r="J68" s="987"/>
      <c r="K68" s="987"/>
      <c r="L68" s="987"/>
      <c r="M68" s="987"/>
      <c r="N68" s="987"/>
      <c r="O68" s="987"/>
      <c r="P68" s="988"/>
      <c r="Q68" s="989">
        <v>1682</v>
      </c>
      <c r="R68" s="983"/>
      <c r="S68" s="983"/>
      <c r="T68" s="983"/>
      <c r="U68" s="983"/>
      <c r="V68" s="983">
        <v>1596</v>
      </c>
      <c r="W68" s="983"/>
      <c r="X68" s="983"/>
      <c r="Y68" s="983"/>
      <c r="Z68" s="983"/>
      <c r="AA68" s="983">
        <v>86</v>
      </c>
      <c r="AB68" s="983"/>
      <c r="AC68" s="983"/>
      <c r="AD68" s="983"/>
      <c r="AE68" s="983"/>
      <c r="AF68" s="983">
        <v>86</v>
      </c>
      <c r="AG68" s="983"/>
      <c r="AH68" s="983"/>
      <c r="AI68" s="983"/>
      <c r="AJ68" s="983"/>
      <c r="AK68" s="983" t="s">
        <v>592</v>
      </c>
      <c r="AL68" s="983"/>
      <c r="AM68" s="983"/>
      <c r="AN68" s="983"/>
      <c r="AO68" s="983"/>
      <c r="AP68" s="983" t="s">
        <v>592</v>
      </c>
      <c r="AQ68" s="983"/>
      <c r="AR68" s="983"/>
      <c r="AS68" s="983"/>
      <c r="AT68" s="983"/>
      <c r="AU68" s="983" t="s">
        <v>592</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7219</v>
      </c>
      <c r="R69" s="971"/>
      <c r="S69" s="971"/>
      <c r="T69" s="971"/>
      <c r="U69" s="971"/>
      <c r="V69" s="971">
        <v>7110</v>
      </c>
      <c r="W69" s="971"/>
      <c r="X69" s="971"/>
      <c r="Y69" s="971"/>
      <c r="Z69" s="971"/>
      <c r="AA69" s="971">
        <v>109</v>
      </c>
      <c r="AB69" s="971"/>
      <c r="AC69" s="971"/>
      <c r="AD69" s="971"/>
      <c r="AE69" s="971"/>
      <c r="AF69" s="971">
        <v>109</v>
      </c>
      <c r="AG69" s="971"/>
      <c r="AH69" s="971"/>
      <c r="AI69" s="971"/>
      <c r="AJ69" s="971"/>
      <c r="AK69" s="971">
        <v>262</v>
      </c>
      <c r="AL69" s="971"/>
      <c r="AM69" s="971"/>
      <c r="AN69" s="971"/>
      <c r="AO69" s="971"/>
      <c r="AP69" s="971">
        <v>2363</v>
      </c>
      <c r="AQ69" s="971"/>
      <c r="AR69" s="971"/>
      <c r="AS69" s="971"/>
      <c r="AT69" s="971"/>
      <c r="AU69" s="971">
        <v>33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39.9" customHeight="1" x14ac:dyDescent="0.2">
      <c r="A70" s="238">
        <v>3</v>
      </c>
      <c r="B70" s="982" t="s">
        <v>589</v>
      </c>
      <c r="C70" s="975"/>
      <c r="D70" s="975"/>
      <c r="E70" s="975"/>
      <c r="F70" s="975"/>
      <c r="G70" s="975"/>
      <c r="H70" s="975"/>
      <c r="I70" s="975"/>
      <c r="J70" s="975"/>
      <c r="K70" s="975"/>
      <c r="L70" s="975"/>
      <c r="M70" s="975"/>
      <c r="N70" s="975"/>
      <c r="O70" s="975"/>
      <c r="P70" s="976"/>
      <c r="Q70" s="977">
        <v>3</v>
      </c>
      <c r="R70" s="971"/>
      <c r="S70" s="971"/>
      <c r="T70" s="971"/>
      <c r="U70" s="971"/>
      <c r="V70" s="971">
        <v>3</v>
      </c>
      <c r="W70" s="971"/>
      <c r="X70" s="971"/>
      <c r="Y70" s="971"/>
      <c r="Z70" s="971"/>
      <c r="AA70" s="971">
        <v>0</v>
      </c>
      <c r="AB70" s="971"/>
      <c r="AC70" s="971"/>
      <c r="AD70" s="971"/>
      <c r="AE70" s="971"/>
      <c r="AF70" s="971">
        <v>0</v>
      </c>
      <c r="AG70" s="971"/>
      <c r="AH70" s="971"/>
      <c r="AI70" s="971"/>
      <c r="AJ70" s="971"/>
      <c r="AK70" s="971" t="s">
        <v>592</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103</v>
      </c>
      <c r="R71" s="971"/>
      <c r="S71" s="971"/>
      <c r="T71" s="971"/>
      <c r="U71" s="971"/>
      <c r="V71" s="971">
        <v>102</v>
      </c>
      <c r="W71" s="971"/>
      <c r="X71" s="971"/>
      <c r="Y71" s="971"/>
      <c r="Z71" s="971"/>
      <c r="AA71" s="971">
        <v>1</v>
      </c>
      <c r="AB71" s="971"/>
      <c r="AC71" s="971"/>
      <c r="AD71" s="971"/>
      <c r="AE71" s="971"/>
      <c r="AF71" s="971">
        <v>1</v>
      </c>
      <c r="AG71" s="971"/>
      <c r="AH71" s="971"/>
      <c r="AI71" s="971"/>
      <c r="AJ71" s="971"/>
      <c r="AK71" s="971">
        <v>29</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85678</v>
      </c>
      <c r="R72" s="971"/>
      <c r="S72" s="971"/>
      <c r="T72" s="971"/>
      <c r="U72" s="971"/>
      <c r="V72" s="971">
        <v>84802</v>
      </c>
      <c r="W72" s="971"/>
      <c r="X72" s="971"/>
      <c r="Y72" s="971"/>
      <c r="Z72" s="971"/>
      <c r="AA72" s="971">
        <v>876</v>
      </c>
      <c r="AB72" s="971"/>
      <c r="AC72" s="971"/>
      <c r="AD72" s="971"/>
      <c r="AE72" s="971"/>
      <c r="AF72" s="971">
        <v>876</v>
      </c>
      <c r="AG72" s="971"/>
      <c r="AH72" s="971"/>
      <c r="AI72" s="971"/>
      <c r="AJ72" s="971"/>
      <c r="AK72" s="971">
        <v>470</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1072</v>
      </c>
      <c r="AG88" s="959"/>
      <c r="AH88" s="959"/>
      <c r="AI88" s="959"/>
      <c r="AJ88" s="959"/>
      <c r="AK88" s="963"/>
      <c r="AL88" s="963"/>
      <c r="AM88" s="963"/>
      <c r="AN88" s="963"/>
      <c r="AO88" s="963"/>
      <c r="AP88" s="959">
        <v>2363</v>
      </c>
      <c r="AQ88" s="959"/>
      <c r="AR88" s="959"/>
      <c r="AS88" s="959"/>
      <c r="AT88" s="959"/>
      <c r="AU88" s="959">
        <v>33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66</v>
      </c>
      <c r="CS102" s="953"/>
      <c r="CT102" s="953"/>
      <c r="CU102" s="953"/>
      <c r="CV102" s="954"/>
      <c r="CW102" s="952" t="s">
        <v>592</v>
      </c>
      <c r="CX102" s="953"/>
      <c r="CY102" s="953"/>
      <c r="CZ102" s="953"/>
      <c r="DA102" s="954"/>
      <c r="DB102" s="952" t="s">
        <v>592</v>
      </c>
      <c r="DC102" s="953"/>
      <c r="DD102" s="953"/>
      <c r="DE102" s="953"/>
      <c r="DF102" s="954"/>
      <c r="DG102" s="952" t="s">
        <v>592</v>
      </c>
      <c r="DH102" s="953"/>
      <c r="DI102" s="953"/>
      <c r="DJ102" s="953"/>
      <c r="DK102" s="954"/>
      <c r="DL102" s="952" t="s">
        <v>592</v>
      </c>
      <c r="DM102" s="953"/>
      <c r="DN102" s="953"/>
      <c r="DO102" s="953"/>
      <c r="DP102" s="954"/>
      <c r="DQ102" s="952" t="s">
        <v>592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308</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308</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308</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334218</v>
      </c>
      <c r="AB110" s="889"/>
      <c r="AC110" s="889"/>
      <c r="AD110" s="889"/>
      <c r="AE110" s="890"/>
      <c r="AF110" s="891">
        <v>398068</v>
      </c>
      <c r="AG110" s="889"/>
      <c r="AH110" s="889"/>
      <c r="AI110" s="889"/>
      <c r="AJ110" s="890"/>
      <c r="AK110" s="891">
        <v>425277</v>
      </c>
      <c r="AL110" s="889"/>
      <c r="AM110" s="889"/>
      <c r="AN110" s="889"/>
      <c r="AO110" s="890"/>
      <c r="AP110" s="892">
        <v>21.4</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4068040</v>
      </c>
      <c r="BR110" s="842"/>
      <c r="BS110" s="842"/>
      <c r="BT110" s="842"/>
      <c r="BU110" s="842"/>
      <c r="BV110" s="842">
        <v>4196128</v>
      </c>
      <c r="BW110" s="842"/>
      <c r="BX110" s="842"/>
      <c r="BY110" s="842"/>
      <c r="BZ110" s="842"/>
      <c r="CA110" s="842">
        <v>4179716</v>
      </c>
      <c r="CB110" s="842"/>
      <c r="CC110" s="842"/>
      <c r="CD110" s="842"/>
      <c r="CE110" s="842"/>
      <c r="CF110" s="866">
        <v>210.2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410</v>
      </c>
      <c r="DM110" s="842"/>
      <c r="DN110" s="842"/>
      <c r="DO110" s="842"/>
      <c r="DP110" s="842"/>
      <c r="DQ110" s="842" t="s">
        <v>407</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446</v>
      </c>
      <c r="AG111" s="919"/>
      <c r="AH111" s="919"/>
      <c r="AI111" s="919"/>
      <c r="AJ111" s="920"/>
      <c r="AK111" s="921" t="s">
        <v>446</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407</v>
      </c>
      <c r="BR111" s="817"/>
      <c r="BS111" s="817"/>
      <c r="BT111" s="817"/>
      <c r="BU111" s="817"/>
      <c r="BV111" s="817" t="s">
        <v>410</v>
      </c>
      <c r="BW111" s="817"/>
      <c r="BX111" s="817"/>
      <c r="BY111" s="817"/>
      <c r="BZ111" s="817"/>
      <c r="CA111" s="817" t="s">
        <v>444</v>
      </c>
      <c r="CB111" s="817"/>
      <c r="CC111" s="817"/>
      <c r="CD111" s="817"/>
      <c r="CE111" s="817"/>
      <c r="CF111" s="875" t="s">
        <v>410</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447</v>
      </c>
      <c r="DM111" s="817"/>
      <c r="DN111" s="817"/>
      <c r="DO111" s="817"/>
      <c r="DP111" s="817"/>
      <c r="DQ111" s="817" t="s">
        <v>446</v>
      </c>
      <c r="DR111" s="817"/>
      <c r="DS111" s="817"/>
      <c r="DT111" s="817"/>
      <c r="DU111" s="817"/>
      <c r="DV111" s="794" t="s">
        <v>410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130</v>
      </c>
      <c r="AG112" s="780"/>
      <c r="AH112" s="780"/>
      <c r="AI112" s="780"/>
      <c r="AJ112" s="781"/>
      <c r="AK112" s="782" t="s">
        <v>447</v>
      </c>
      <c r="AL112" s="780"/>
      <c r="AM112" s="780"/>
      <c r="AN112" s="780"/>
      <c r="AO112" s="781"/>
      <c r="AP112" s="824" t="s">
        <v>407</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1603986</v>
      </c>
      <c r="BR112" s="817"/>
      <c r="BS112" s="817"/>
      <c r="BT112" s="817"/>
      <c r="BU112" s="817"/>
      <c r="BV112" s="817">
        <v>1529126</v>
      </c>
      <c r="BW112" s="817"/>
      <c r="BX112" s="817"/>
      <c r="BY112" s="817"/>
      <c r="BZ112" s="817"/>
      <c r="CA112" s="817">
        <v>1510691</v>
      </c>
      <c r="CB112" s="817"/>
      <c r="CC112" s="817"/>
      <c r="CD112" s="817"/>
      <c r="CE112" s="817"/>
      <c r="CF112" s="875">
        <v>76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407</v>
      </c>
      <c r="DH112" s="817"/>
      <c r="DI112" s="817"/>
      <c r="DJ112" s="817"/>
      <c r="DK112" s="817"/>
      <c r="DL112" s="817" t="s">
        <v>410</v>
      </c>
      <c r="DM112" s="817"/>
      <c r="DN112" s="817"/>
      <c r="DO112" s="817"/>
      <c r="DP112" s="817"/>
      <c r="DQ112" s="817" t="s">
        <v>446</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141746</v>
      </c>
      <c r="AB113" s="919"/>
      <c r="AC113" s="919"/>
      <c r="AD113" s="919"/>
      <c r="AE113" s="920"/>
      <c r="AF113" s="921">
        <v>148885</v>
      </c>
      <c r="AG113" s="919"/>
      <c r="AH113" s="919"/>
      <c r="AI113" s="919"/>
      <c r="AJ113" s="920"/>
      <c r="AK113" s="921">
        <v>156920</v>
      </c>
      <c r="AL113" s="919"/>
      <c r="AM113" s="919"/>
      <c r="AN113" s="919"/>
      <c r="AO113" s="920"/>
      <c r="AP113" s="922">
        <v>7.9</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35900</v>
      </c>
      <c r="BR113" s="817"/>
      <c r="BS113" s="817"/>
      <c r="BT113" s="817"/>
      <c r="BU113" s="817"/>
      <c r="BV113" s="817">
        <v>32836</v>
      </c>
      <c r="BW113" s="817"/>
      <c r="BX113" s="817"/>
      <c r="BY113" s="817"/>
      <c r="BZ113" s="817"/>
      <c r="CA113" s="817">
        <v>33159</v>
      </c>
      <c r="CB113" s="817"/>
      <c r="CC113" s="817"/>
      <c r="CD113" s="817"/>
      <c r="CE113" s="817"/>
      <c r="CF113" s="875">
        <v>1.7</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130</v>
      </c>
      <c r="DM113" s="780"/>
      <c r="DN113" s="780"/>
      <c r="DO113" s="780"/>
      <c r="DP113" s="781"/>
      <c r="DQ113" s="782" t="s">
        <v>444</v>
      </c>
      <c r="DR113" s="780"/>
      <c r="DS113" s="780"/>
      <c r="DT113" s="780"/>
      <c r="DU113" s="781"/>
      <c r="DV113" s="824" t="s">
        <v>407</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3175</v>
      </c>
      <c r="AB114" s="780"/>
      <c r="AC114" s="780"/>
      <c r="AD114" s="780"/>
      <c r="AE114" s="781"/>
      <c r="AF114" s="782">
        <v>2839</v>
      </c>
      <c r="AG114" s="780"/>
      <c r="AH114" s="780"/>
      <c r="AI114" s="780"/>
      <c r="AJ114" s="781"/>
      <c r="AK114" s="782">
        <v>4308</v>
      </c>
      <c r="AL114" s="780"/>
      <c r="AM114" s="780"/>
      <c r="AN114" s="780"/>
      <c r="AO114" s="781"/>
      <c r="AP114" s="824">
        <v>0.2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430408</v>
      </c>
      <c r="BR114" s="817"/>
      <c r="BS114" s="817"/>
      <c r="BT114" s="817"/>
      <c r="BU114" s="817"/>
      <c r="BV114" s="817">
        <v>426194</v>
      </c>
      <c r="BW114" s="817"/>
      <c r="BX114" s="817"/>
      <c r="BY114" s="817"/>
      <c r="BZ114" s="817"/>
      <c r="CA114" s="817">
        <v>418332</v>
      </c>
      <c r="CB114" s="817"/>
      <c r="CC114" s="817"/>
      <c r="CD114" s="817"/>
      <c r="CE114" s="817"/>
      <c r="CF114" s="875">
        <v>21</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444</v>
      </c>
      <c r="DM114" s="780"/>
      <c r="DN114" s="780"/>
      <c r="DO114" s="780"/>
      <c r="DP114" s="781"/>
      <c r="DQ114" s="782" t="s">
        <v>130</v>
      </c>
      <c r="DR114" s="780"/>
      <c r="DS114" s="780"/>
      <c r="DT114" s="780"/>
      <c r="DU114" s="781"/>
      <c r="DV114" s="824" t="s">
        <v>444</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407</v>
      </c>
      <c r="AB115" s="919"/>
      <c r="AC115" s="919"/>
      <c r="AD115" s="919"/>
      <c r="AE115" s="920"/>
      <c r="AF115" s="921" t="s">
        <v>447</v>
      </c>
      <c r="AG115" s="919"/>
      <c r="AH115" s="919"/>
      <c r="AI115" s="919"/>
      <c r="AJ115" s="920"/>
      <c r="AK115" s="921" t="s">
        <v>447</v>
      </c>
      <c r="AL115" s="919"/>
      <c r="AM115" s="919"/>
      <c r="AN115" s="919"/>
      <c r="AO115" s="920"/>
      <c r="AP115" s="922" t="s">
        <v>444</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407</v>
      </c>
      <c r="BR115" s="817"/>
      <c r="BS115" s="817"/>
      <c r="BT115" s="817"/>
      <c r="BU115" s="817"/>
      <c r="BV115" s="817" t="s">
        <v>407</v>
      </c>
      <c r="BW115" s="817"/>
      <c r="BX115" s="817"/>
      <c r="BY115" s="817"/>
      <c r="BZ115" s="817"/>
      <c r="CA115" s="817" t="s">
        <v>447</v>
      </c>
      <c r="CB115" s="817"/>
      <c r="CC115" s="817"/>
      <c r="CD115" s="817"/>
      <c r="CE115" s="817"/>
      <c r="CF115" s="875" t="s">
        <v>407</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446</v>
      </c>
      <c r="DR115" s="780"/>
      <c r="DS115" s="780"/>
      <c r="DT115" s="780"/>
      <c r="DU115" s="781"/>
      <c r="DV115" s="824" t="s">
        <v>444</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v>
      </c>
      <c r="AB116" s="780"/>
      <c r="AC116" s="780"/>
      <c r="AD116" s="780"/>
      <c r="AE116" s="781"/>
      <c r="AF116" s="782">
        <v>1</v>
      </c>
      <c r="AG116" s="780"/>
      <c r="AH116" s="780"/>
      <c r="AI116" s="780"/>
      <c r="AJ116" s="781"/>
      <c r="AK116" s="782">
        <v>1</v>
      </c>
      <c r="AL116" s="780"/>
      <c r="AM116" s="780"/>
      <c r="AN116" s="780"/>
      <c r="AO116" s="781"/>
      <c r="AP116" s="824">
        <v>0</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444</v>
      </c>
      <c r="BW116" s="817"/>
      <c r="BX116" s="817"/>
      <c r="BY116" s="817"/>
      <c r="BZ116" s="817"/>
      <c r="CA116" s="817" t="s">
        <v>444</v>
      </c>
      <c r="CB116" s="817"/>
      <c r="CC116" s="817"/>
      <c r="CD116" s="817"/>
      <c r="CE116" s="817"/>
      <c r="CF116" s="875" t="s">
        <v>407</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407</v>
      </c>
      <c r="DH116" s="780"/>
      <c r="DI116" s="780"/>
      <c r="DJ116" s="780"/>
      <c r="DK116" s="781"/>
      <c r="DL116" s="782" t="s">
        <v>407</v>
      </c>
      <c r="DM116" s="780"/>
      <c r="DN116" s="780"/>
      <c r="DO116" s="780"/>
      <c r="DP116" s="781"/>
      <c r="DQ116" s="782" t="s">
        <v>450</v>
      </c>
      <c r="DR116" s="780"/>
      <c r="DS116" s="780"/>
      <c r="DT116" s="780"/>
      <c r="DU116" s="781"/>
      <c r="DV116" s="824" t="s">
        <v>447</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479140</v>
      </c>
      <c r="AB117" s="903"/>
      <c r="AC117" s="903"/>
      <c r="AD117" s="903"/>
      <c r="AE117" s="904"/>
      <c r="AF117" s="905">
        <v>549793</v>
      </c>
      <c r="AG117" s="903"/>
      <c r="AH117" s="903"/>
      <c r="AI117" s="903"/>
      <c r="AJ117" s="904"/>
      <c r="AK117" s="905">
        <v>586506</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447</v>
      </c>
      <c r="BW117" s="817"/>
      <c r="BX117" s="817"/>
      <c r="BY117" s="817"/>
      <c r="BZ117" s="817"/>
      <c r="CA117" s="817" t="s">
        <v>450</v>
      </c>
      <c r="CB117" s="817"/>
      <c r="CC117" s="817"/>
      <c r="CD117" s="817"/>
      <c r="CE117" s="817"/>
      <c r="CF117" s="875" t="s">
        <v>444</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407</v>
      </c>
      <c r="DH117" s="780"/>
      <c r="DI117" s="780"/>
      <c r="DJ117" s="780"/>
      <c r="DK117" s="781"/>
      <c r="DL117" s="782" t="s">
        <v>444</v>
      </c>
      <c r="DM117" s="780"/>
      <c r="DN117" s="780"/>
      <c r="DO117" s="780"/>
      <c r="DP117" s="781"/>
      <c r="DQ117" s="782" t="s">
        <v>407</v>
      </c>
      <c r="DR117" s="780"/>
      <c r="DS117" s="780"/>
      <c r="DT117" s="780"/>
      <c r="DU117" s="781"/>
      <c r="DV117" s="824" t="s">
        <v>410</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308</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444</v>
      </c>
      <c r="BW118" s="845"/>
      <c r="BX118" s="845"/>
      <c r="BY118" s="845"/>
      <c r="BZ118" s="845"/>
      <c r="CA118" s="845" t="s">
        <v>444</v>
      </c>
      <c r="CB118" s="845"/>
      <c r="CC118" s="845"/>
      <c r="CD118" s="845"/>
      <c r="CE118" s="845"/>
      <c r="CF118" s="875" t="s">
        <v>444</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444</v>
      </c>
      <c r="DM118" s="780"/>
      <c r="DN118" s="780"/>
      <c r="DO118" s="780"/>
      <c r="DP118" s="781"/>
      <c r="DQ118" s="782" t="s">
        <v>447</v>
      </c>
      <c r="DR118" s="780"/>
      <c r="DS118" s="780"/>
      <c r="DT118" s="780"/>
      <c r="DU118" s="781"/>
      <c r="DV118" s="824" t="s">
        <v>444</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410</v>
      </c>
      <c r="AB119" s="889"/>
      <c r="AC119" s="889"/>
      <c r="AD119" s="889"/>
      <c r="AE119" s="890"/>
      <c r="AF119" s="891" t="s">
        <v>444</v>
      </c>
      <c r="AG119" s="889"/>
      <c r="AH119" s="889"/>
      <c r="AI119" s="889"/>
      <c r="AJ119" s="890"/>
      <c r="AK119" s="891" t="s">
        <v>407</v>
      </c>
      <c r="AL119" s="889"/>
      <c r="AM119" s="889"/>
      <c r="AN119" s="889"/>
      <c r="AO119" s="890"/>
      <c r="AP119" s="892" t="s">
        <v>450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6138334</v>
      </c>
      <c r="BR119" s="845"/>
      <c r="BS119" s="845"/>
      <c r="BT119" s="845"/>
      <c r="BU119" s="845"/>
      <c r="BV119" s="845">
        <v>6184284</v>
      </c>
      <c r="BW119" s="845"/>
      <c r="BX119" s="845"/>
      <c r="BY119" s="845"/>
      <c r="BZ119" s="845"/>
      <c r="CA119" s="845">
        <v>6141898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446</v>
      </c>
      <c r="DM119" s="764"/>
      <c r="DN119" s="764"/>
      <c r="DO119" s="764"/>
      <c r="DP119" s="765"/>
      <c r="DQ119" s="766" t="s">
        <v>444</v>
      </c>
      <c r="DR119" s="764"/>
      <c r="DS119" s="764"/>
      <c r="DT119" s="764"/>
      <c r="DU119" s="765"/>
      <c r="DV119" s="848" t="s">
        <v>407</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407</v>
      </c>
      <c r="AG120" s="780"/>
      <c r="AH120" s="780"/>
      <c r="AI120" s="780"/>
      <c r="AJ120" s="781"/>
      <c r="AK120" s="782" t="s">
        <v>444</v>
      </c>
      <c r="AL120" s="780"/>
      <c r="AM120" s="780"/>
      <c r="AN120" s="780"/>
      <c r="AO120" s="781"/>
      <c r="AP120" s="824" t="s">
        <v>446</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2031258</v>
      </c>
      <c r="BR120" s="842"/>
      <c r="BS120" s="842"/>
      <c r="BT120" s="842"/>
      <c r="BU120" s="842"/>
      <c r="BV120" s="842">
        <v>2314924</v>
      </c>
      <c r="BW120" s="842"/>
      <c r="BX120" s="842"/>
      <c r="BY120" s="842"/>
      <c r="BZ120" s="842"/>
      <c r="CA120" s="842">
        <v>2427599</v>
      </c>
      <c r="CB120" s="842"/>
      <c r="CC120" s="842"/>
      <c r="CD120" s="842"/>
      <c r="CE120" s="842"/>
      <c r="CF120" s="866">
        <v>122.1</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472828</v>
      </c>
      <c r="DH120" s="842"/>
      <c r="DI120" s="842"/>
      <c r="DJ120" s="842"/>
      <c r="DK120" s="842"/>
      <c r="DL120" s="842">
        <v>475191</v>
      </c>
      <c r="DM120" s="842"/>
      <c r="DN120" s="842"/>
      <c r="DO120" s="842"/>
      <c r="DP120" s="842"/>
      <c r="DQ120" s="842">
        <v>550519</v>
      </c>
      <c r="DR120" s="842"/>
      <c r="DS120" s="842"/>
      <c r="DT120" s="842"/>
      <c r="DU120" s="842"/>
      <c r="DV120" s="843">
        <v>27.7</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447</v>
      </c>
      <c r="AG121" s="780"/>
      <c r="AH121" s="780"/>
      <c r="AI121" s="780"/>
      <c r="AJ121" s="781"/>
      <c r="AK121" s="782" t="s">
        <v>444</v>
      </c>
      <c r="AL121" s="780"/>
      <c r="AM121" s="780"/>
      <c r="AN121" s="780"/>
      <c r="AO121" s="781"/>
      <c r="AP121" s="824" t="s">
        <v>447</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57439</v>
      </c>
      <c r="BR121" s="817"/>
      <c r="BS121" s="817"/>
      <c r="BT121" s="817"/>
      <c r="BU121" s="817"/>
      <c r="BV121" s="817">
        <v>50006</v>
      </c>
      <c r="BW121" s="817"/>
      <c r="BX121" s="817"/>
      <c r="BY121" s="817"/>
      <c r="BZ121" s="817"/>
      <c r="CA121" s="817">
        <v>42568</v>
      </c>
      <c r="CB121" s="817"/>
      <c r="CC121" s="817"/>
      <c r="CD121" s="817"/>
      <c r="CE121" s="817"/>
      <c r="CF121" s="875">
        <v>2.1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604108</v>
      </c>
      <c r="DH121" s="817"/>
      <c r="DI121" s="817"/>
      <c r="DJ121" s="817"/>
      <c r="DK121" s="817"/>
      <c r="DL121" s="817">
        <v>563018</v>
      </c>
      <c r="DM121" s="817"/>
      <c r="DN121" s="817"/>
      <c r="DO121" s="817"/>
      <c r="DP121" s="817"/>
      <c r="DQ121" s="817">
        <v>512020</v>
      </c>
      <c r="DR121" s="817"/>
      <c r="DS121" s="817"/>
      <c r="DT121" s="817"/>
      <c r="DU121" s="817"/>
      <c r="DV121" s="794">
        <v>25.7</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447</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3705672</v>
      </c>
      <c r="BR122" s="845"/>
      <c r="BS122" s="845"/>
      <c r="BT122" s="845"/>
      <c r="BU122" s="845"/>
      <c r="BV122" s="845">
        <v>3974877</v>
      </c>
      <c r="BW122" s="845"/>
      <c r="BX122" s="845"/>
      <c r="BY122" s="845"/>
      <c r="BZ122" s="845"/>
      <c r="CA122" s="845">
        <v>3635698</v>
      </c>
      <c r="CB122" s="845"/>
      <c r="CC122" s="845"/>
      <c r="CD122" s="845"/>
      <c r="CE122" s="845"/>
      <c r="CF122" s="846">
        <v>182.8</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412890</v>
      </c>
      <c r="DH122" s="817"/>
      <c r="DI122" s="817"/>
      <c r="DJ122" s="817"/>
      <c r="DK122" s="817"/>
      <c r="DL122" s="817">
        <v>369206</v>
      </c>
      <c r="DM122" s="817"/>
      <c r="DN122" s="817"/>
      <c r="DO122" s="817"/>
      <c r="DP122" s="817"/>
      <c r="DQ122" s="817">
        <v>324375</v>
      </c>
      <c r="DR122" s="817"/>
      <c r="DS122" s="817"/>
      <c r="DT122" s="817"/>
      <c r="DU122" s="817"/>
      <c r="DV122" s="794">
        <v>16.3</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407</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482</v>
      </c>
      <c r="BP123" s="878"/>
      <c r="BQ123" s="832">
        <v>5794369</v>
      </c>
      <c r="BR123" s="833"/>
      <c r="BS123" s="833"/>
      <c r="BT123" s="833"/>
      <c r="BU123" s="833"/>
      <c r="BV123" s="833">
        <v>6339807</v>
      </c>
      <c r="BW123" s="833"/>
      <c r="BX123" s="833"/>
      <c r="BY123" s="833"/>
      <c r="BZ123" s="833"/>
      <c r="CA123" s="833">
        <v>6105865</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v>114160</v>
      </c>
      <c r="DH123" s="780"/>
      <c r="DI123" s="780"/>
      <c r="DJ123" s="780"/>
      <c r="DK123" s="781"/>
      <c r="DL123" s="782">
        <v>121711</v>
      </c>
      <c r="DM123" s="780"/>
      <c r="DN123" s="780"/>
      <c r="DO123" s="780"/>
      <c r="DP123" s="781"/>
      <c r="DQ123" s="782">
        <v>123777</v>
      </c>
      <c r="DR123" s="780"/>
      <c r="DS123" s="780"/>
      <c r="DT123" s="780"/>
      <c r="DU123" s="781"/>
      <c r="DV123" s="824">
        <v>6.2</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446</v>
      </c>
      <c r="AG124" s="780"/>
      <c r="AH124" s="780"/>
      <c r="AI124" s="780"/>
      <c r="AJ124" s="781"/>
      <c r="AK124" s="782" t="s">
        <v>444</v>
      </c>
      <c r="AL124" s="780"/>
      <c r="AM124" s="780"/>
      <c r="AN124" s="780"/>
      <c r="AO124" s="781"/>
      <c r="AP124" s="824" t="s">
        <v>444</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18.3</v>
      </c>
      <c r="BR124" s="831"/>
      <c r="BS124" s="831"/>
      <c r="BT124" s="831"/>
      <c r="BU124" s="831"/>
      <c r="BV124" s="831" t="s">
        <v>444</v>
      </c>
      <c r="BW124" s="831"/>
      <c r="BX124" s="831"/>
      <c r="BY124" s="831"/>
      <c r="BZ124" s="831"/>
      <c r="CA124" s="831">
        <v>1.8</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407</v>
      </c>
      <c r="DM124" s="764"/>
      <c r="DN124" s="764"/>
      <c r="DO124" s="764"/>
      <c r="DP124" s="765"/>
      <c r="DQ124" s="766" t="s">
        <v>407</v>
      </c>
      <c r="DR124" s="764"/>
      <c r="DS124" s="764"/>
      <c r="DT124" s="764"/>
      <c r="DU124" s="765"/>
      <c r="DV124" s="848" t="s">
        <v>444</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407</v>
      </c>
      <c r="AB125" s="780"/>
      <c r="AC125" s="780"/>
      <c r="AD125" s="780"/>
      <c r="AE125" s="781"/>
      <c r="AF125" s="782" t="s">
        <v>410</v>
      </c>
      <c r="AG125" s="780"/>
      <c r="AH125" s="780"/>
      <c r="AI125" s="780"/>
      <c r="AJ125" s="781"/>
      <c r="AK125" s="782" t="s">
        <v>410</v>
      </c>
      <c r="AL125" s="780"/>
      <c r="AM125" s="780"/>
      <c r="AN125" s="780"/>
      <c r="AO125" s="781"/>
      <c r="AP125" s="824" t="s">
        <v>410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410</v>
      </c>
      <c r="DH125" s="842"/>
      <c r="DI125" s="842"/>
      <c r="DJ125" s="842"/>
      <c r="DK125" s="842"/>
      <c r="DL125" s="842" t="s">
        <v>447</v>
      </c>
      <c r="DM125" s="842"/>
      <c r="DN125" s="842"/>
      <c r="DO125" s="842"/>
      <c r="DP125" s="842"/>
      <c r="DQ125" s="842" t="s">
        <v>410</v>
      </c>
      <c r="DR125" s="842"/>
      <c r="DS125" s="842"/>
      <c r="DT125" s="842"/>
      <c r="DU125" s="842"/>
      <c r="DV125" s="843" t="s">
        <v>407</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410</v>
      </c>
      <c r="AB126" s="780"/>
      <c r="AC126" s="780"/>
      <c r="AD126" s="780"/>
      <c r="AE126" s="781"/>
      <c r="AF126" s="782" t="s">
        <v>410</v>
      </c>
      <c r="AG126" s="780"/>
      <c r="AH126" s="780"/>
      <c r="AI126" s="780"/>
      <c r="AJ126" s="781"/>
      <c r="AK126" s="782" t="s">
        <v>410</v>
      </c>
      <c r="AL126" s="780"/>
      <c r="AM126" s="780"/>
      <c r="AN126" s="780"/>
      <c r="AO126" s="781"/>
      <c r="AP126" s="824" t="s">
        <v>407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407</v>
      </c>
      <c r="DH126" s="817"/>
      <c r="DI126" s="817"/>
      <c r="DJ126" s="817"/>
      <c r="DK126" s="817"/>
      <c r="DL126" s="817" t="s">
        <v>410</v>
      </c>
      <c r="DM126" s="817"/>
      <c r="DN126" s="817"/>
      <c r="DO126" s="817"/>
      <c r="DP126" s="817"/>
      <c r="DQ126" s="817" t="s">
        <v>444</v>
      </c>
      <c r="DR126" s="817"/>
      <c r="DS126" s="817"/>
      <c r="DT126" s="817"/>
      <c r="DU126" s="817"/>
      <c r="DV126" s="794" t="s">
        <v>410</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410</v>
      </c>
      <c r="AB127" s="780"/>
      <c r="AC127" s="780"/>
      <c r="AD127" s="780"/>
      <c r="AE127" s="781"/>
      <c r="AF127" s="782" t="s">
        <v>447</v>
      </c>
      <c r="AG127" s="780"/>
      <c r="AH127" s="780"/>
      <c r="AI127" s="780"/>
      <c r="AJ127" s="781"/>
      <c r="AK127" s="782" t="s">
        <v>410</v>
      </c>
      <c r="AL127" s="780"/>
      <c r="AM127" s="780"/>
      <c r="AN127" s="780"/>
      <c r="AO127" s="781"/>
      <c r="AP127" s="824" t="s">
        <v>410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410</v>
      </c>
      <c r="DH127" s="817"/>
      <c r="DI127" s="817"/>
      <c r="DJ127" s="817"/>
      <c r="DK127" s="817"/>
      <c r="DL127" s="817" t="s">
        <v>407</v>
      </c>
      <c r="DM127" s="817"/>
      <c r="DN127" s="817"/>
      <c r="DO127" s="817"/>
      <c r="DP127" s="817"/>
      <c r="DQ127" s="817" t="s">
        <v>410</v>
      </c>
      <c r="DR127" s="817"/>
      <c r="DS127" s="817"/>
      <c r="DT127" s="817"/>
      <c r="DU127" s="817"/>
      <c r="DV127" s="794" t="s">
        <v>410</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4827</v>
      </c>
      <c r="AB128" s="801"/>
      <c r="AC128" s="801"/>
      <c r="AD128" s="801"/>
      <c r="AE128" s="802"/>
      <c r="AF128" s="803">
        <v>7472</v>
      </c>
      <c r="AG128" s="801"/>
      <c r="AH128" s="801"/>
      <c r="AI128" s="801"/>
      <c r="AJ128" s="802"/>
      <c r="AK128" s="803">
        <v>7472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447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410</v>
      </c>
      <c r="DH128" s="791"/>
      <c r="DI128" s="791"/>
      <c r="DJ128" s="791"/>
      <c r="DK128" s="791"/>
      <c r="DL128" s="791" t="s">
        <v>446</v>
      </c>
      <c r="DM128" s="791"/>
      <c r="DN128" s="791"/>
      <c r="DO128" s="791"/>
      <c r="DP128" s="791"/>
      <c r="DQ128" s="791" t="s">
        <v>446</v>
      </c>
      <c r="DR128" s="791"/>
      <c r="DS128" s="791"/>
      <c r="DT128" s="791"/>
      <c r="DU128" s="791"/>
      <c r="DV128" s="792" t="s">
        <v>446</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2221453</v>
      </c>
      <c r="AB129" s="780"/>
      <c r="AC129" s="780"/>
      <c r="AD129" s="780"/>
      <c r="AE129" s="781"/>
      <c r="AF129" s="782">
        <v>2427855</v>
      </c>
      <c r="AG129" s="780"/>
      <c r="AH129" s="780"/>
      <c r="AI129" s="780"/>
      <c r="AJ129" s="781"/>
      <c r="AK129" s="782">
        <v>2389591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407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351029</v>
      </c>
      <c r="AB130" s="780"/>
      <c r="AC130" s="780"/>
      <c r="AD130" s="780"/>
      <c r="AE130" s="781"/>
      <c r="AF130" s="782">
        <v>371327</v>
      </c>
      <c r="AG130" s="780"/>
      <c r="AH130" s="780"/>
      <c r="AI130" s="780"/>
      <c r="AJ130" s="781"/>
      <c r="AK130" s="782">
        <v>400761</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1870424</v>
      </c>
      <c r="AB131" s="764"/>
      <c r="AC131" s="764"/>
      <c r="AD131" s="764"/>
      <c r="AE131" s="765"/>
      <c r="AF131" s="766">
        <v>2056528</v>
      </c>
      <c r="AG131" s="764"/>
      <c r="AH131" s="764"/>
      <c r="AI131" s="764"/>
      <c r="AJ131" s="765"/>
      <c r="AK131" s="766">
        <v>1988830</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6.5912327900000003</v>
      </c>
      <c r="AB132" s="745"/>
      <c r="AC132" s="745"/>
      <c r="AD132" s="745"/>
      <c r="AE132" s="746"/>
      <c r="AF132" s="747">
        <v>8.3146935030000009</v>
      </c>
      <c r="AG132" s="745"/>
      <c r="AH132" s="745"/>
      <c r="AI132" s="745"/>
      <c r="AJ132" s="746"/>
      <c r="AK132" s="747">
        <v>8.9637123330000001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6.8</v>
      </c>
      <c r="AB133" s="724"/>
      <c r="AC133" s="724"/>
      <c r="AD133" s="724"/>
      <c r="AE133" s="725"/>
      <c r="AF133" s="723">
        <v>7.2</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8uc0xP8PJVKGiovRQ/srIEMpoqXD2nOshESyEcnSzOeOY9q8JIHYam1ZAs2RaUnUtU07SVd8OfL6ExoXkrXvA==" saltValue="zRh1Hjvn3uCaiQzkp0/J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NERbkQvdrYi6PTWHbx5mqoo7L1XhAMXMjRqcweRSDs5QmbVboB9neI0iA3uxuqa//swqRonY08YEcfSzPXGg==" saltValue="L1Xj+gYLx5xcWsuekm9J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iUha2DM1LMXd485w+9cuoTPzdgfpe6W6tykinKs5Ud0vQkHTqlRGwGZQzFepS1MC5D13D4ePUBOooxwyUSKzA==" saltValue="Gwa3Q0X/W+M/UO/oMmvC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517</v>
      </c>
      <c r="AL9" s="1132"/>
      <c r="AM9" s="1132"/>
      <c r="AN9" s="1133"/>
      <c r="AO9" s="281">
        <v>731804</v>
      </c>
      <c r="AP9" s="281">
        <v>257587</v>
      </c>
      <c r="AQ9" s="282">
        <v>255467</v>
      </c>
      <c r="AR9" s="283">
        <v>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518</v>
      </c>
      <c r="AL10" s="1132"/>
      <c r="AM10" s="1132"/>
      <c r="AN10" s="1133"/>
      <c r="AO10" s="284">
        <v>56742</v>
      </c>
      <c r="AP10" s="284">
        <v>19973</v>
      </c>
      <c r="AQ10" s="285">
        <v>29275</v>
      </c>
      <c r="AR10" s="286">
        <v>-31.8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519</v>
      </c>
      <c r="AL11" s="1132"/>
      <c r="AM11" s="1132"/>
      <c r="AN11" s="1133"/>
      <c r="AO11" s="284" t="s">
        <v>520</v>
      </c>
      <c r="AP11" s="284" t="s">
        <v>520</v>
      </c>
      <c r="AQ11" s="285">
        <v>3959</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521</v>
      </c>
      <c r="AL12" s="1132"/>
      <c r="AM12" s="1132"/>
      <c r="AN12" s="1133"/>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522</v>
      </c>
      <c r="AL13" s="1132"/>
      <c r="AM13" s="1132"/>
      <c r="AN13" s="1133"/>
      <c r="AO13" s="284">
        <v>34738</v>
      </c>
      <c r="AP13" s="284">
        <v>12227</v>
      </c>
      <c r="AQ13" s="285">
        <v>9349</v>
      </c>
      <c r="AR13" s="286">
        <v>30.8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523</v>
      </c>
      <c r="AL14" s="1132"/>
      <c r="AM14" s="1132"/>
      <c r="AN14" s="1133"/>
      <c r="AO14" s="284">
        <v>18479</v>
      </c>
      <c r="AP14" s="284">
        <v>6504</v>
      </c>
      <c r="AQ14" s="285">
        <v>4659</v>
      </c>
      <c r="AR14" s="286">
        <v>39.6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524</v>
      </c>
      <c r="AL15" s="1135"/>
      <c r="AM15" s="1135"/>
      <c r="AN15" s="1136"/>
      <c r="AO15" s="284">
        <v>-35863</v>
      </c>
      <c r="AP15" s="284">
        <v>-12623</v>
      </c>
      <c r="AQ15" s="285">
        <v>-18111</v>
      </c>
      <c r="AR15" s="286">
        <v>-30.3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188</v>
      </c>
      <c r="AL16" s="1135"/>
      <c r="AM16" s="1135"/>
      <c r="AN16" s="1136"/>
      <c r="AO16" s="284">
        <v>805900</v>
      </c>
      <c r="AP16" s="284">
        <v>283668</v>
      </c>
      <c r="AQ16" s="285">
        <v>284598</v>
      </c>
      <c r="AR16" s="286">
        <v>-0.3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529</v>
      </c>
      <c r="AL21" s="1138"/>
      <c r="AM21" s="1138"/>
      <c r="AN21" s="1139"/>
      <c r="AO21" s="297">
        <v>24.99</v>
      </c>
      <c r="AP21" s="298">
        <v>25.07</v>
      </c>
      <c r="AQ21" s="299">
        <v>-0.08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530</v>
      </c>
      <c r="AL22" s="1138"/>
      <c r="AM22" s="1138"/>
      <c r="AN22" s="1139"/>
      <c r="AO22" s="302">
        <v>93.8</v>
      </c>
      <c r="AP22" s="303">
        <v>94.5</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0" t="s">
        <v>531</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534</v>
      </c>
      <c r="AL32" s="1122"/>
      <c r="AM32" s="1122"/>
      <c r="AN32" s="1123"/>
      <c r="AO32" s="312">
        <v>425277</v>
      </c>
      <c r="AP32" s="312">
        <v>149693</v>
      </c>
      <c r="AQ32" s="313">
        <v>156764</v>
      </c>
      <c r="AR32" s="314">
        <v>-4.5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535</v>
      </c>
      <c r="AL33" s="1122"/>
      <c r="AM33" s="1122"/>
      <c r="AN33" s="1123"/>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536</v>
      </c>
      <c r="AL34" s="1122"/>
      <c r="AM34" s="1122"/>
      <c r="AN34" s="1123"/>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537</v>
      </c>
      <c r="AL35" s="1122"/>
      <c r="AM35" s="1122"/>
      <c r="AN35" s="1123"/>
      <c r="AO35" s="312">
        <v>156920</v>
      </c>
      <c r="AP35" s="312">
        <v>55234</v>
      </c>
      <c r="AQ35" s="313">
        <v>30923</v>
      </c>
      <c r="AR35" s="314">
        <v>78.599999999999994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538</v>
      </c>
      <c r="AL36" s="1122"/>
      <c r="AM36" s="1122"/>
      <c r="AN36" s="1123"/>
      <c r="AO36" s="312">
        <v>4308</v>
      </c>
      <c r="AP36" s="312">
        <v>1516</v>
      </c>
      <c r="AQ36" s="313">
        <v>4657</v>
      </c>
      <c r="AR36" s="314">
        <v>-67.400000000000006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539</v>
      </c>
      <c r="AL37" s="1122"/>
      <c r="AM37" s="1122"/>
      <c r="AN37" s="1123"/>
      <c r="AO37" s="312" t="s">
        <v>520</v>
      </c>
      <c r="AP37" s="312" t="s">
        <v>520</v>
      </c>
      <c r="AQ37" s="313">
        <v>888</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540</v>
      </c>
      <c r="AL38" s="1125"/>
      <c r="AM38" s="1125"/>
      <c r="AN38" s="1126"/>
      <c r="AO38" s="315">
        <v>1</v>
      </c>
      <c r="AP38" s="315">
        <v>0</v>
      </c>
      <c r="AQ38" s="316">
        <v>21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541</v>
      </c>
      <c r="AL39" s="1125"/>
      <c r="AM39" s="1125"/>
      <c r="AN39" s="1126"/>
      <c r="AO39" s="312">
        <v>-7472</v>
      </c>
      <c r="AP39" s="312">
        <v>-2630</v>
      </c>
      <c r="AQ39" s="313">
        <v>-6724</v>
      </c>
      <c r="AR39" s="314">
        <v>-60.9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542</v>
      </c>
      <c r="AL40" s="1122"/>
      <c r="AM40" s="1122"/>
      <c r="AN40" s="1123"/>
      <c r="AO40" s="312">
        <v>-400761</v>
      </c>
      <c r="AP40" s="312">
        <v>-141063</v>
      </c>
      <c r="AQ40" s="313">
        <v>-136123</v>
      </c>
      <c r="AR40" s="314">
        <v>3.6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301</v>
      </c>
      <c r="AL41" s="1128"/>
      <c r="AM41" s="1128"/>
      <c r="AN41" s="1129"/>
      <c r="AO41" s="312">
        <v>178273</v>
      </c>
      <c r="AP41" s="312">
        <v>62750</v>
      </c>
      <c r="AQ41" s="313">
        <v>50405</v>
      </c>
      <c r="AR41" s="314">
        <v>24.5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512</v>
      </c>
      <c r="AN49" s="1116" t="s">
        <v>546</v>
      </c>
      <c r="AO49" s="1117"/>
      <c r="AP49" s="1117"/>
      <c r="AQ49" s="1117"/>
      <c r="AR49" s="111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613875</v>
      </c>
      <c r="AN51" s="334">
        <v>188652</v>
      </c>
      <c r="AO51" s="335">
        <v>-5.6</v>
      </c>
      <c r="AP51" s="336">
        <v>228215</v>
      </c>
      <c r="AQ51" s="337">
        <v>-14.8</v>
      </c>
      <c r="AR51" s="338">
        <v>9.1999999999999993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381805</v>
      </c>
      <c r="AN52" s="342">
        <v>117334</v>
      </c>
      <c r="AO52" s="343">
        <v>-2</v>
      </c>
      <c r="AP52" s="344">
        <v>117571</v>
      </c>
      <c r="AQ52" s="345">
        <v>10.5</v>
      </c>
      <c r="AR52" s="346">
        <v>-12.5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578014</v>
      </c>
      <c r="AN53" s="334">
        <v>184433</v>
      </c>
      <c r="AO53" s="335">
        <v>-2.2000000000000002</v>
      </c>
      <c r="AP53" s="336">
        <v>264232</v>
      </c>
      <c r="AQ53" s="337">
        <v>15.8</v>
      </c>
      <c r="AR53" s="338">
        <v>-18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213836</v>
      </c>
      <c r="AN54" s="342">
        <v>68231</v>
      </c>
      <c r="AO54" s="343">
        <v>-41.8</v>
      </c>
      <c r="AP54" s="344">
        <v>133959</v>
      </c>
      <c r="AQ54" s="345">
        <v>13.9</v>
      </c>
      <c r="AR54" s="346">
        <v>-55.7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628484</v>
      </c>
      <c r="AN55" s="334">
        <v>206060</v>
      </c>
      <c r="AO55" s="335">
        <v>11.7</v>
      </c>
      <c r="AP55" s="336">
        <v>263613</v>
      </c>
      <c r="AQ55" s="337">
        <v>-0.2</v>
      </c>
      <c r="AR55" s="338">
        <v>11.9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292281</v>
      </c>
      <c r="AN56" s="342">
        <v>95830</v>
      </c>
      <c r="AO56" s="343">
        <v>40.4</v>
      </c>
      <c r="AP56" s="344">
        <v>128823</v>
      </c>
      <c r="AQ56" s="345">
        <v>-3.8</v>
      </c>
      <c r="AR56" s="346">
        <v>44.2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515904</v>
      </c>
      <c r="AN57" s="334">
        <v>175418</v>
      </c>
      <c r="AO57" s="335">
        <v>-14.9</v>
      </c>
      <c r="AP57" s="336">
        <v>362690</v>
      </c>
      <c r="AQ57" s="337">
        <v>37.6</v>
      </c>
      <c r="AR57" s="338">
        <v>-52.5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303817</v>
      </c>
      <c r="AN58" s="342">
        <v>103304</v>
      </c>
      <c r="AO58" s="343">
        <v>7.8</v>
      </c>
      <c r="AP58" s="344">
        <v>172580</v>
      </c>
      <c r="AQ58" s="345">
        <v>34</v>
      </c>
      <c r="AR58" s="346">
        <v>-26.2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455619</v>
      </c>
      <c r="AN59" s="334">
        <v>160373</v>
      </c>
      <c r="AO59" s="335">
        <v>-8.6</v>
      </c>
      <c r="AP59" s="336">
        <v>296093</v>
      </c>
      <c r="AQ59" s="337">
        <v>-18.399999999999999</v>
      </c>
      <c r="AR59" s="338">
        <v>9.8000000000000007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311700</v>
      </c>
      <c r="AN60" s="342">
        <v>109715</v>
      </c>
      <c r="AO60" s="343">
        <v>6.2</v>
      </c>
      <c r="AP60" s="344">
        <v>140545</v>
      </c>
      <c r="AQ60" s="345">
        <v>-18.600000000000001</v>
      </c>
      <c r="AR60" s="346">
        <v>24.8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558379</v>
      </c>
      <c r="AN61" s="349">
        <v>182987</v>
      </c>
      <c r="AO61" s="350">
        <v>-3.9</v>
      </c>
      <c r="AP61" s="351">
        <v>282969</v>
      </c>
      <c r="AQ61" s="352">
        <v>4</v>
      </c>
      <c r="AR61" s="338">
        <v>-7.9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300688</v>
      </c>
      <c r="AN62" s="342">
        <v>98883</v>
      </c>
      <c r="AO62" s="343">
        <v>2.1</v>
      </c>
      <c r="AP62" s="344">
        <v>138696</v>
      </c>
      <c r="AQ62" s="345">
        <v>7.2</v>
      </c>
      <c r="AR62" s="346">
        <v>-5.0999999999999996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7VmiAVtAAP2sGtlPizhiFkYogDsuA+MrakoxxWhTDvZPoLNbOo4CZl+LEPFluBAV4Mn9VYzZ5WblRnZ4DDwkA==" saltValue="S3VU6HasFOoodZSrvNeQ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6m6c9I6KI0eppLpB6Sdm7kNI/bs+Z78zXGWNCZv3aO5f3NExLbFrnxJBxwUyDxXdR4otkQDA2NCp1WzU15Pxrg==" saltValue="Wln/Tiher+o8Zu6aJqAf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LDk9KhhtrrrvO7HL1sVM1wDPYwYUFLBRxCY3M8OYBX6SzIcZaOWJG31QW/Vxq5hf2xKH9ssb5LkM1ecOXqIjuA==" saltValue="a4XGhkT4lQ5N0nObmIHe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0" t="s">
        <v>3</v>
      </c>
      <c r="D47" s="1140"/>
      <c r="E47" s="1141"/>
      <c r="F47" s="11">
        <v>55.67</v>
      </c>
      <c r="G47" s="12">
        <v>50.26</v>
      </c>
      <c r="H47" s="12">
        <v>45.54</v>
      </c>
      <c r="I47" s="12">
        <v>51.52</v>
      </c>
      <c r="J47" s="13">
        <v>54.77</v>
      </c>
    </row>
    <row r="48" spans="2:10" ht="57.75" customHeight="1" x14ac:dyDescent="0.2">
      <c r="B48" s="14"/>
      <c r="C48" s="1142" t="s">
        <v>4</v>
      </c>
      <c r="D48" s="1142"/>
      <c r="E48" s="1143"/>
      <c r="F48" s="15">
        <v>7.39</v>
      </c>
      <c r="G48" s="16">
        <v>9.8000000000000007</v>
      </c>
      <c r="H48" s="16">
        <v>11.99</v>
      </c>
      <c r="I48" s="16">
        <v>9.23</v>
      </c>
      <c r="J48" s="17">
        <v>11.46</v>
      </c>
    </row>
    <row r="49" spans="2:10" ht="57.75" customHeight="1" thickBot="1" x14ac:dyDescent="0.25">
      <c r="B49" s="18"/>
      <c r="C49" s="1144" t="s">
        <v>5</v>
      </c>
      <c r="D49" s="1144"/>
      <c r="E49" s="1145"/>
      <c r="F49" s="19" t="s">
        <v>567</v>
      </c>
      <c r="G49" s="20" t="s">
        <v>568</v>
      </c>
      <c r="H49" s="20">
        <v>0.03</v>
      </c>
      <c r="I49" s="20">
        <v>8.11</v>
      </c>
      <c r="J49" s="21">
        <v>4.51</v>
      </c>
    </row>
    <row r="50" spans="2:10" ht="13.2" x14ac:dyDescent="0.2"/>
  </sheetData>
  <sheetProtection algorithmName="SHA-512" hashValue="l8FWSPN3mZ0KDFBH9LJX6xNDfD7Dw14hUoHS62hIplkivuXJEUwsLFT6aX6+eTZrNAu1UZp/BTIgkHnyYG4j8g==" saltValue="pDOLZL67uPYob97uqU+S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2024-03-11T07:58:47Z</cp:lastPrinted>
  <dcterms:created xsi:type="dcterms:W3CDTF">2024-02-05T02:39:14Z</dcterms:created>
  <dcterms:modified xsi:type="dcterms:W3CDTF">2024-03-19T07:31:35Z</dcterms:modified>
  <cp:category/>
</cp:coreProperties>
</file>